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60" windowWidth="25440" windowHeight="15330" tabRatio="834" activeTab="1"/>
  </bookViews>
  <sheets>
    <sheet name="Титульный лист" sheetId="24" r:id="rId1"/>
    <sheet name="УП_2023" sheetId="25" r:id="rId2"/>
    <sheet name="Свод данных по бюджету времени" sheetId="26" r:id="rId3"/>
  </sheets>
  <definedNames>
    <definedName name="_xlnm.Print_Titles" localSheetId="1">УП_2023!#REF!</definedName>
    <definedName name="_xlnm.Print_Area" localSheetId="1">УП_2023!$A$3:$AT$93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83" i="25" l="1"/>
  <c r="AA83" i="25"/>
  <c r="V83" i="25"/>
  <c r="Q83" i="25"/>
  <c r="AF82" i="25"/>
  <c r="AA82" i="25"/>
  <c r="V82" i="25"/>
  <c r="Q82" i="25"/>
  <c r="AZ77" i="25"/>
  <c r="AU77" i="25"/>
  <c r="AP77" i="25"/>
  <c r="AK77" i="25"/>
  <c r="P72" i="25"/>
  <c r="N72" i="25"/>
  <c r="I72" i="25"/>
  <c r="J72" i="25" s="1"/>
  <c r="H72" i="25"/>
  <c r="F72" i="25" s="1"/>
  <c r="E72" i="25" s="1"/>
  <c r="E71" i="25"/>
  <c r="P70" i="25"/>
  <c r="N70" i="25"/>
  <c r="M70" i="25"/>
  <c r="M67" i="25" s="1"/>
  <c r="I70" i="25"/>
  <c r="J70" i="25" s="1"/>
  <c r="H70" i="25"/>
  <c r="P69" i="25"/>
  <c r="N69" i="25"/>
  <c r="M69" i="25"/>
  <c r="I69" i="25"/>
  <c r="J69" i="25" s="1"/>
  <c r="H69" i="25"/>
  <c r="P68" i="25"/>
  <c r="P71" i="25" s="1"/>
  <c r="P67" i="25" s="1"/>
  <c r="O68" i="25"/>
  <c r="O71" i="25" s="1"/>
  <c r="O67" i="25" s="1"/>
  <c r="N68" i="25"/>
  <c r="N71" i="25" s="1"/>
  <c r="N67" i="25" s="1"/>
  <c r="I68" i="25"/>
  <c r="J68" i="25" s="1"/>
  <c r="H68" i="25"/>
  <c r="BD67" i="25"/>
  <c r="BC67" i="25"/>
  <c r="BB67" i="25"/>
  <c r="BA67" i="25"/>
  <c r="AZ67" i="25"/>
  <c r="AY67" i="25"/>
  <c r="AX67" i="25"/>
  <c r="AW67" i="25"/>
  <c r="AV67" i="25"/>
  <c r="AU67" i="25"/>
  <c r="AT67" i="25"/>
  <c r="AS67" i="25"/>
  <c r="AR67" i="25"/>
  <c r="AQ67" i="25"/>
  <c r="AP67" i="25"/>
  <c r="AO67" i="25"/>
  <c r="AN67" i="25"/>
  <c r="AM67" i="25"/>
  <c r="AL67" i="25"/>
  <c r="AK67" i="25"/>
  <c r="AJ67" i="25"/>
  <c r="AI67" i="25"/>
  <c r="AH67" i="25"/>
  <c r="AG67" i="25"/>
  <c r="AF67" i="25"/>
  <c r="AE67" i="25"/>
  <c r="AD67" i="25"/>
  <c r="AC67" i="25"/>
  <c r="AB67" i="25"/>
  <c r="AA67" i="25"/>
  <c r="Z67" i="25"/>
  <c r="Y67" i="25"/>
  <c r="X67" i="25"/>
  <c r="W67" i="25"/>
  <c r="V67" i="25"/>
  <c r="U67" i="25"/>
  <c r="T67" i="25"/>
  <c r="S67" i="25"/>
  <c r="R67" i="25"/>
  <c r="Q67" i="25"/>
  <c r="L67" i="25"/>
  <c r="K67" i="25"/>
  <c r="G67" i="25"/>
  <c r="D67" i="25"/>
  <c r="P66" i="25"/>
  <c r="N66" i="25"/>
  <c r="I66" i="25"/>
  <c r="J66" i="25" s="1"/>
  <c r="H66" i="25"/>
  <c r="E65" i="25"/>
  <c r="P64" i="25"/>
  <c r="N64" i="25"/>
  <c r="M64" i="25"/>
  <c r="I64" i="25"/>
  <c r="J64" i="25" s="1"/>
  <c r="H64" i="25"/>
  <c r="P63" i="25"/>
  <c r="N63" i="25"/>
  <c r="M63" i="25"/>
  <c r="M61" i="25" s="1"/>
  <c r="I63" i="25"/>
  <c r="J63" i="25" s="1"/>
  <c r="H63" i="25"/>
  <c r="F63" i="25" s="1"/>
  <c r="E63" i="25" s="1"/>
  <c r="P62" i="25"/>
  <c r="O62" i="25"/>
  <c r="O65" i="25" s="1"/>
  <c r="O61" i="25" s="1"/>
  <c r="N62" i="25"/>
  <c r="I62" i="25"/>
  <c r="H62" i="25"/>
  <c r="BD61" i="25"/>
  <c r="BC61" i="25"/>
  <c r="BB61" i="25"/>
  <c r="BA61" i="25"/>
  <c r="AZ61" i="25"/>
  <c r="AY61" i="25"/>
  <c r="AX61" i="25"/>
  <c r="AX54" i="25" s="1"/>
  <c r="AW61" i="25"/>
  <c r="AV61" i="25"/>
  <c r="AU61" i="25"/>
  <c r="AT61" i="25"/>
  <c r="AS61" i="25"/>
  <c r="AR61" i="25"/>
  <c r="AQ61" i="25"/>
  <c r="AP61" i="25"/>
  <c r="AP54" i="25" s="1"/>
  <c r="AO61" i="25"/>
  <c r="AN61" i="25"/>
  <c r="AM61" i="25"/>
  <c r="AL61" i="25"/>
  <c r="AK61" i="25"/>
  <c r="AJ61" i="25"/>
  <c r="AI61" i="25"/>
  <c r="AH61" i="25"/>
  <c r="AG61" i="25"/>
  <c r="AF61" i="25"/>
  <c r="AE61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R61" i="25"/>
  <c r="R54" i="25" s="1"/>
  <c r="Q61" i="25"/>
  <c r="L61" i="25"/>
  <c r="K61" i="25"/>
  <c r="H61" i="25"/>
  <c r="G61" i="25"/>
  <c r="D61" i="25"/>
  <c r="P60" i="25"/>
  <c r="N60" i="25"/>
  <c r="I60" i="25"/>
  <c r="J60" i="25" s="1"/>
  <c r="H60" i="25"/>
  <c r="F60" i="25" s="1"/>
  <c r="E60" i="25" s="1"/>
  <c r="E59" i="25"/>
  <c r="P58" i="25"/>
  <c r="N58" i="25"/>
  <c r="M58" i="25"/>
  <c r="I58" i="25"/>
  <c r="J58" i="25" s="1"/>
  <c r="H58" i="25"/>
  <c r="P57" i="25"/>
  <c r="N57" i="25"/>
  <c r="M57" i="25"/>
  <c r="I57" i="25"/>
  <c r="J57" i="25" s="1"/>
  <c r="H57" i="25"/>
  <c r="P56" i="25"/>
  <c r="O56" i="25"/>
  <c r="O59" i="25" s="1"/>
  <c r="O55" i="25" s="1"/>
  <c r="N56" i="25"/>
  <c r="I56" i="25"/>
  <c r="J56" i="25" s="1"/>
  <c r="H56" i="25"/>
  <c r="BD55" i="25"/>
  <c r="BC55" i="25"/>
  <c r="BB55" i="25"/>
  <c r="BA55" i="25"/>
  <c r="AZ55" i="25"/>
  <c r="AY55" i="25"/>
  <c r="AX55" i="25"/>
  <c r="AW55" i="25"/>
  <c r="AV55" i="25"/>
  <c r="AU55" i="25"/>
  <c r="AT55" i="25"/>
  <c r="AS55" i="25"/>
  <c r="AR55" i="25"/>
  <c r="AQ55" i="25"/>
  <c r="AP55" i="25"/>
  <c r="AO55" i="25"/>
  <c r="AN55" i="25"/>
  <c r="AM55" i="25"/>
  <c r="AL55" i="25"/>
  <c r="AK55" i="25"/>
  <c r="AJ55" i="25"/>
  <c r="AI55" i="25"/>
  <c r="AH55" i="25"/>
  <c r="AG55" i="25"/>
  <c r="AF55" i="25"/>
  <c r="AE55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L55" i="25"/>
  <c r="K55" i="25"/>
  <c r="G55" i="25"/>
  <c r="D55" i="25"/>
  <c r="BB54" i="25"/>
  <c r="AT54" i="25"/>
  <c r="AH54" i="25"/>
  <c r="K54" i="25"/>
  <c r="E53" i="25"/>
  <c r="P52" i="25"/>
  <c r="O52" i="25"/>
  <c r="N52" i="25"/>
  <c r="I52" i="25"/>
  <c r="H52" i="25"/>
  <c r="F52" i="25" s="1"/>
  <c r="E52" i="25" s="1"/>
  <c r="P51" i="25"/>
  <c r="O51" i="25"/>
  <c r="N51" i="25"/>
  <c r="I51" i="25"/>
  <c r="J51" i="25" s="1"/>
  <c r="H51" i="25"/>
  <c r="P50" i="25"/>
  <c r="O50" i="25"/>
  <c r="N50" i="25"/>
  <c r="I50" i="25"/>
  <c r="J50" i="25" s="1"/>
  <c r="H50" i="25"/>
  <c r="P49" i="25"/>
  <c r="O49" i="25"/>
  <c r="N49" i="25"/>
  <c r="I49" i="25"/>
  <c r="J49" i="25" s="1"/>
  <c r="H49" i="25"/>
  <c r="BD48" i="25"/>
  <c r="BC48" i="25"/>
  <c r="BB48" i="25"/>
  <c r="BA48" i="25"/>
  <c r="AZ48" i="25"/>
  <c r="AY48" i="25"/>
  <c r="AX48" i="25"/>
  <c r="AW48" i="25"/>
  <c r="AV48" i="25"/>
  <c r="AU48" i="25"/>
  <c r="AT48" i="25"/>
  <c r="AS48" i="25"/>
  <c r="AR48" i="25"/>
  <c r="AQ48" i="25"/>
  <c r="AP48" i="25"/>
  <c r="AO48" i="25"/>
  <c r="AN48" i="25"/>
  <c r="AM48" i="25"/>
  <c r="AL48" i="25"/>
  <c r="AK48" i="25"/>
  <c r="AJ48" i="25"/>
  <c r="AI48" i="25"/>
  <c r="AH48" i="25"/>
  <c r="AG48" i="25"/>
  <c r="AF48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M48" i="25"/>
  <c r="L48" i="25"/>
  <c r="K48" i="25"/>
  <c r="G48" i="25"/>
  <c r="D48" i="25"/>
  <c r="E47" i="25"/>
  <c r="P46" i="25"/>
  <c r="N46" i="25"/>
  <c r="I46" i="25"/>
  <c r="J46" i="25" s="1"/>
  <c r="H46" i="25"/>
  <c r="P45" i="25"/>
  <c r="O45" i="25"/>
  <c r="N45" i="25"/>
  <c r="I45" i="25"/>
  <c r="J45" i="25" s="1"/>
  <c r="H45" i="25"/>
  <c r="BF44" i="25"/>
  <c r="P44" i="25"/>
  <c r="O44" i="25"/>
  <c r="N44" i="25"/>
  <c r="I44" i="25"/>
  <c r="J44" i="25" s="1"/>
  <c r="H44" i="25"/>
  <c r="P43" i="25"/>
  <c r="O43" i="25"/>
  <c r="N43" i="25"/>
  <c r="I43" i="25"/>
  <c r="J43" i="25" s="1"/>
  <c r="H43" i="25"/>
  <c r="P42" i="25"/>
  <c r="O42" i="25"/>
  <c r="N42" i="25"/>
  <c r="I42" i="25"/>
  <c r="J42" i="25" s="1"/>
  <c r="H42" i="25"/>
  <c r="P41" i="25"/>
  <c r="O41" i="25"/>
  <c r="N41" i="25"/>
  <c r="I41" i="25"/>
  <c r="H41" i="25"/>
  <c r="BD40" i="25"/>
  <c r="BC40" i="25"/>
  <c r="BB40" i="25"/>
  <c r="BA40" i="25"/>
  <c r="AZ40" i="25"/>
  <c r="AY40" i="25"/>
  <c r="AX40" i="25"/>
  <c r="AW40" i="25"/>
  <c r="AV40" i="25"/>
  <c r="AU40" i="25"/>
  <c r="AT40" i="25"/>
  <c r="AS40" i="25"/>
  <c r="AR40" i="25"/>
  <c r="AQ40" i="25"/>
  <c r="AP40" i="25"/>
  <c r="AO40" i="25"/>
  <c r="AN40" i="25"/>
  <c r="AM40" i="25"/>
  <c r="AL40" i="25"/>
  <c r="AK40" i="25"/>
  <c r="AJ40" i="25"/>
  <c r="AI40" i="25"/>
  <c r="AH40" i="25"/>
  <c r="AG40" i="25"/>
  <c r="AF40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M40" i="25"/>
  <c r="L40" i="25"/>
  <c r="K40" i="25"/>
  <c r="G40" i="25"/>
  <c r="D40" i="25"/>
  <c r="P36" i="25"/>
  <c r="N36" i="25"/>
  <c r="N35" i="25" s="1"/>
  <c r="I36" i="25"/>
  <c r="J36" i="25" s="1"/>
  <c r="H36" i="25"/>
  <c r="BD35" i="25"/>
  <c r="BC35" i="25"/>
  <c r="BB35" i="25"/>
  <c r="BA35" i="25"/>
  <c r="AZ35" i="25"/>
  <c r="AY35" i="25"/>
  <c r="AX35" i="25"/>
  <c r="AW35" i="25"/>
  <c r="AV35" i="25"/>
  <c r="AU35" i="25"/>
  <c r="AT35" i="25"/>
  <c r="AS35" i="25"/>
  <c r="AR35" i="25"/>
  <c r="AQ35" i="25"/>
  <c r="AP35" i="25"/>
  <c r="AO35" i="25"/>
  <c r="AN35" i="25"/>
  <c r="AM35" i="25"/>
  <c r="AL35" i="25"/>
  <c r="AK35" i="25"/>
  <c r="AJ35" i="25"/>
  <c r="AI35" i="25"/>
  <c r="AH35" i="25"/>
  <c r="AG35" i="25"/>
  <c r="AF35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M35" i="25"/>
  <c r="L35" i="25"/>
  <c r="K35" i="25"/>
  <c r="G35" i="25"/>
  <c r="E35" i="25"/>
  <c r="D35" i="25"/>
  <c r="P34" i="25"/>
  <c r="N34" i="25"/>
  <c r="I34" i="25"/>
  <c r="J34" i="25" s="1"/>
  <c r="H34" i="25"/>
  <c r="P33" i="25"/>
  <c r="N33" i="25"/>
  <c r="I33" i="25"/>
  <c r="J33" i="25" s="1"/>
  <c r="H33" i="25"/>
  <c r="BD32" i="25"/>
  <c r="BC32" i="25"/>
  <c r="BB32" i="25"/>
  <c r="BA32" i="25"/>
  <c r="AZ32" i="25"/>
  <c r="AY32" i="25"/>
  <c r="AX32" i="25"/>
  <c r="AW32" i="25"/>
  <c r="AV32" i="25"/>
  <c r="AU32" i="25"/>
  <c r="AT32" i="25"/>
  <c r="AT19" i="25" s="1"/>
  <c r="AS32" i="25"/>
  <c r="AR32" i="25"/>
  <c r="AQ32" i="25"/>
  <c r="AP32" i="25"/>
  <c r="AO32" i="25"/>
  <c r="AN32" i="25"/>
  <c r="AM32" i="25"/>
  <c r="AL32" i="25"/>
  <c r="AK32" i="25"/>
  <c r="AJ32" i="25"/>
  <c r="AI32" i="25"/>
  <c r="AH32" i="25"/>
  <c r="AG32" i="25"/>
  <c r="AF32" i="25"/>
  <c r="AF19" i="25" s="1"/>
  <c r="AE32" i="25"/>
  <c r="AD32" i="25"/>
  <c r="AC32" i="25"/>
  <c r="AB32" i="25"/>
  <c r="AA32" i="25"/>
  <c r="Z32" i="25"/>
  <c r="Y32" i="25"/>
  <c r="X32" i="25"/>
  <c r="X19" i="25" s="1"/>
  <c r="W32" i="25"/>
  <c r="V32" i="25"/>
  <c r="U32" i="25"/>
  <c r="T32" i="25"/>
  <c r="S32" i="25"/>
  <c r="R32" i="25"/>
  <c r="Q32" i="25"/>
  <c r="O32" i="25"/>
  <c r="M32" i="25"/>
  <c r="L32" i="25"/>
  <c r="L19" i="25" s="1"/>
  <c r="K32" i="25"/>
  <c r="G32" i="25"/>
  <c r="E32" i="25"/>
  <c r="D32" i="25"/>
  <c r="P31" i="25"/>
  <c r="N31" i="25"/>
  <c r="I31" i="25"/>
  <c r="J31" i="25" s="1"/>
  <c r="H31" i="25"/>
  <c r="P30" i="25"/>
  <c r="N30" i="25"/>
  <c r="I30" i="25"/>
  <c r="H30" i="25"/>
  <c r="P29" i="25"/>
  <c r="N29" i="25"/>
  <c r="I29" i="25"/>
  <c r="J29" i="25" s="1"/>
  <c r="H29" i="25"/>
  <c r="P28" i="25"/>
  <c r="N28" i="25"/>
  <c r="I28" i="25"/>
  <c r="J28" i="25" s="1"/>
  <c r="H28" i="25"/>
  <c r="P27" i="25"/>
  <c r="N27" i="25"/>
  <c r="I27" i="25"/>
  <c r="J27" i="25" s="1"/>
  <c r="H27" i="25"/>
  <c r="P26" i="25"/>
  <c r="N26" i="25"/>
  <c r="I26" i="25"/>
  <c r="H26" i="25"/>
  <c r="F26" i="25" s="1"/>
  <c r="P25" i="25"/>
  <c r="N25" i="25"/>
  <c r="I25" i="25"/>
  <c r="J25" i="25" s="1"/>
  <c r="H25" i="25"/>
  <c r="P24" i="25"/>
  <c r="N24" i="25"/>
  <c r="I24" i="25"/>
  <c r="J24" i="25" s="1"/>
  <c r="H24" i="25"/>
  <c r="P23" i="25"/>
  <c r="N23" i="25"/>
  <c r="I23" i="25"/>
  <c r="J23" i="25" s="1"/>
  <c r="H23" i="25"/>
  <c r="P22" i="25"/>
  <c r="N22" i="25"/>
  <c r="I22" i="25"/>
  <c r="J22" i="25" s="1"/>
  <c r="H22" i="25"/>
  <c r="F22" i="25" s="1"/>
  <c r="P21" i="25"/>
  <c r="N21" i="25"/>
  <c r="I21" i="25"/>
  <c r="J21" i="25" s="1"/>
  <c r="H21" i="25"/>
  <c r="BD20" i="25"/>
  <c r="BC20" i="25"/>
  <c r="BC19" i="25" s="1"/>
  <c r="BB20" i="25"/>
  <c r="BA20" i="25"/>
  <c r="BA19" i="25" s="1"/>
  <c r="AZ20" i="25"/>
  <c r="AY20" i="25"/>
  <c r="AY19" i="25" s="1"/>
  <c r="AX20" i="25"/>
  <c r="AW20" i="25"/>
  <c r="AW19" i="25" s="1"/>
  <c r="AV20" i="25"/>
  <c r="AU20" i="25"/>
  <c r="AU19" i="25" s="1"/>
  <c r="AT20" i="25"/>
  <c r="AS20" i="25"/>
  <c r="AS19" i="25" s="1"/>
  <c r="AR20" i="25"/>
  <c r="AQ20" i="25"/>
  <c r="AQ19" i="25" s="1"/>
  <c r="AP20" i="25"/>
  <c r="AO20" i="25"/>
  <c r="AO19" i="25" s="1"/>
  <c r="AN20" i="25"/>
  <c r="AM20" i="25"/>
  <c r="AM19" i="25" s="1"/>
  <c r="AL20" i="25"/>
  <c r="AK20" i="25"/>
  <c r="AK19" i="25" s="1"/>
  <c r="AJ20" i="25"/>
  <c r="AI20" i="25"/>
  <c r="AI19" i="25" s="1"/>
  <c r="AH20" i="25"/>
  <c r="AG20" i="25"/>
  <c r="AG19" i="25" s="1"/>
  <c r="AF20" i="25"/>
  <c r="AE20" i="25"/>
  <c r="AE19" i="25" s="1"/>
  <c r="AD20" i="25"/>
  <c r="AC20" i="25"/>
  <c r="AC19" i="25" s="1"/>
  <c r="AB20" i="25"/>
  <c r="AA20" i="25"/>
  <c r="AA19" i="25" s="1"/>
  <c r="Z20" i="25"/>
  <c r="Y20" i="25"/>
  <c r="Y19" i="25" s="1"/>
  <c r="X20" i="25"/>
  <c r="W20" i="25"/>
  <c r="W19" i="25" s="1"/>
  <c r="V20" i="25"/>
  <c r="U20" i="25"/>
  <c r="U19" i="25" s="1"/>
  <c r="T20" i="25"/>
  <c r="S20" i="25"/>
  <c r="S19" i="25" s="1"/>
  <c r="R20" i="25"/>
  <c r="Q20" i="25"/>
  <c r="O20" i="25"/>
  <c r="M20" i="25"/>
  <c r="M19" i="25" s="1"/>
  <c r="L20" i="25"/>
  <c r="K20" i="25"/>
  <c r="K19" i="25" s="1"/>
  <c r="G20" i="25"/>
  <c r="E20" i="25"/>
  <c r="D20" i="25"/>
  <c r="BB19" i="25"/>
  <c r="AL19" i="25"/>
  <c r="AB19" i="25"/>
  <c r="T19" i="25"/>
  <c r="E19" i="25"/>
  <c r="AZ15" i="25"/>
  <c r="AU15" i="25"/>
  <c r="AK15" i="25"/>
  <c r="AK17" i="25" s="1"/>
  <c r="AF15" i="25"/>
  <c r="AA15" i="25"/>
  <c r="V15" i="25"/>
  <c r="Q15" i="25"/>
  <c r="O19" i="25" l="1"/>
  <c r="R19" i="25"/>
  <c r="V19" i="25"/>
  <c r="Z19" i="25"/>
  <c r="AD19" i="25"/>
  <c r="AH19" i="25"/>
  <c r="AJ19" i="25"/>
  <c r="AJ16" i="25" s="1"/>
  <c r="AN19" i="25"/>
  <c r="AP19" i="25"/>
  <c r="AR19" i="25"/>
  <c r="AV19" i="25"/>
  <c r="AX19" i="25"/>
  <c r="AZ19" i="25"/>
  <c r="BD19" i="25"/>
  <c r="F34" i="25"/>
  <c r="K39" i="25"/>
  <c r="F44" i="25"/>
  <c r="E44" i="25" s="1"/>
  <c r="F45" i="25"/>
  <c r="E45" i="25" s="1"/>
  <c r="O53" i="25"/>
  <c r="F50" i="25"/>
  <c r="E50" i="25" s="1"/>
  <c r="N48" i="25"/>
  <c r="P48" i="25"/>
  <c r="I55" i="25"/>
  <c r="L54" i="25"/>
  <c r="T54" i="25"/>
  <c r="T39" i="25" s="1"/>
  <c r="V54" i="25"/>
  <c r="X54" i="25"/>
  <c r="Z54" i="25"/>
  <c r="AB54" i="25"/>
  <c r="AB39" i="25" s="1"/>
  <c r="AD54" i="25"/>
  <c r="AF54" i="25"/>
  <c r="AJ54" i="25"/>
  <c r="AL54" i="25"/>
  <c r="AL39" i="25" s="1"/>
  <c r="AN54" i="25"/>
  <c r="AR54" i="25"/>
  <c r="AR39" i="25" s="1"/>
  <c r="AV54" i="25"/>
  <c r="AZ54" i="25"/>
  <c r="AZ39" i="25" s="1"/>
  <c r="BD54" i="25"/>
  <c r="M55" i="25"/>
  <c r="M54" i="25" s="1"/>
  <c r="M39" i="25" s="1"/>
  <c r="M77" i="25" s="1"/>
  <c r="F75" i="25" s="1"/>
  <c r="F69" i="25"/>
  <c r="E69" i="25" s="1"/>
  <c r="K77" i="25"/>
  <c r="H32" i="25"/>
  <c r="N32" i="25"/>
  <c r="I35" i="25"/>
  <c r="F30" i="25"/>
  <c r="F42" i="25"/>
  <c r="E42" i="25" s="1"/>
  <c r="F49" i="25"/>
  <c r="E49" i="25" s="1"/>
  <c r="E48" i="25" s="1"/>
  <c r="F24" i="25"/>
  <c r="F43" i="25"/>
  <c r="E43" i="25" s="1"/>
  <c r="H48" i="25"/>
  <c r="O48" i="25"/>
  <c r="F51" i="25"/>
  <c r="E51" i="25" s="1"/>
  <c r="N59" i="25"/>
  <c r="N55" i="25" s="1"/>
  <c r="F58" i="25"/>
  <c r="E58" i="25" s="1"/>
  <c r="N65" i="25"/>
  <c r="N61" i="25" s="1"/>
  <c r="F64" i="25"/>
  <c r="E64" i="25" s="1"/>
  <c r="G19" i="25"/>
  <c r="X39" i="25"/>
  <c r="X75" i="25" s="1"/>
  <c r="AF39" i="25"/>
  <c r="AF74" i="25" s="1"/>
  <c r="AF81" i="25" s="1"/>
  <c r="AJ39" i="25"/>
  <c r="AN39" i="25"/>
  <c r="AV39" i="25"/>
  <c r="BD39" i="25"/>
  <c r="D54" i="25"/>
  <c r="D39" i="25" s="1"/>
  <c r="Q54" i="25"/>
  <c r="Q39" i="25" s="1"/>
  <c r="S54" i="25"/>
  <c r="S39" i="25" s="1"/>
  <c r="U54" i="25"/>
  <c r="U39" i="25" s="1"/>
  <c r="W54" i="25"/>
  <c r="W39" i="25" s="1"/>
  <c r="Y54" i="25"/>
  <c r="Y39" i="25" s="1"/>
  <c r="AA54" i="25"/>
  <c r="AA39" i="25" s="1"/>
  <c r="AC54" i="25"/>
  <c r="AC39" i="25" s="1"/>
  <c r="AE54" i="25"/>
  <c r="AE39" i="25" s="1"/>
  <c r="AG54" i="25"/>
  <c r="AG39" i="25" s="1"/>
  <c r="AI54" i="25"/>
  <c r="AI39" i="25" s="1"/>
  <c r="AK54" i="25"/>
  <c r="AK39" i="25" s="1"/>
  <c r="AM54" i="25"/>
  <c r="AM39" i="25" s="1"/>
  <c r="AO54" i="25"/>
  <c r="AO39" i="25" s="1"/>
  <c r="AQ54" i="25"/>
  <c r="AQ39" i="25" s="1"/>
  <c r="AS54" i="25"/>
  <c r="AS39" i="25" s="1"/>
  <c r="AU54" i="25"/>
  <c r="AU39" i="25" s="1"/>
  <c r="AW54" i="25"/>
  <c r="AW39" i="25" s="1"/>
  <c r="AY54" i="25"/>
  <c r="AY39" i="25" s="1"/>
  <c r="BA54" i="25"/>
  <c r="BA39" i="25" s="1"/>
  <c r="BC54" i="25"/>
  <c r="BC39" i="25" s="1"/>
  <c r="P20" i="25"/>
  <c r="F23" i="25"/>
  <c r="H20" i="25"/>
  <c r="P32" i="25"/>
  <c r="F36" i="25"/>
  <c r="F35" i="25" s="1"/>
  <c r="H35" i="25"/>
  <c r="F57" i="25"/>
  <c r="E57" i="25" s="1"/>
  <c r="H55" i="25"/>
  <c r="F68" i="25"/>
  <c r="E68" i="25" s="1"/>
  <c r="E67" i="25" s="1"/>
  <c r="H67" i="25"/>
  <c r="D19" i="25"/>
  <c r="R39" i="25"/>
  <c r="R76" i="25" s="1"/>
  <c r="V39" i="25"/>
  <c r="Z39" i="25"/>
  <c r="Z73" i="25" s="1"/>
  <c r="AD39" i="25"/>
  <c r="AH39" i="25"/>
  <c r="AH75" i="25" s="1"/>
  <c r="AP39" i="25"/>
  <c r="AT39" i="25"/>
  <c r="AX39" i="25"/>
  <c r="BB39" i="25"/>
  <c r="J41" i="25"/>
  <c r="J40" i="25" s="1"/>
  <c r="I40" i="25"/>
  <c r="O47" i="25"/>
  <c r="O40" i="25" s="1"/>
  <c r="J52" i="25"/>
  <c r="I48" i="25"/>
  <c r="G54" i="25"/>
  <c r="G39" i="25" s="1"/>
  <c r="J62" i="25"/>
  <c r="J61" i="25" s="1"/>
  <c r="I61" i="25"/>
  <c r="I67" i="25"/>
  <c r="F21" i="25"/>
  <c r="N20" i="25"/>
  <c r="N19" i="25" s="1"/>
  <c r="N38" i="25" s="1"/>
  <c r="F25" i="25"/>
  <c r="F28" i="25"/>
  <c r="F29" i="25"/>
  <c r="F31" i="25"/>
  <c r="F33" i="25"/>
  <c r="L39" i="25"/>
  <c r="L77" i="25" s="1"/>
  <c r="F41" i="25"/>
  <c r="E41" i="25" s="1"/>
  <c r="N47" i="25"/>
  <c r="N40" i="25" s="1"/>
  <c r="P47" i="25"/>
  <c r="P40" i="25" s="1"/>
  <c r="F46" i="25"/>
  <c r="E46" i="25" s="1"/>
  <c r="N53" i="25"/>
  <c r="P53" i="25"/>
  <c r="F56" i="25"/>
  <c r="E56" i="25" s="1"/>
  <c r="N54" i="25"/>
  <c r="P59" i="25"/>
  <c r="P55" i="25" s="1"/>
  <c r="F62" i="25"/>
  <c r="E62" i="25" s="1"/>
  <c r="P65" i="25"/>
  <c r="P61" i="25" s="1"/>
  <c r="F66" i="25"/>
  <c r="E66" i="25" s="1"/>
  <c r="F70" i="25"/>
  <c r="E70" i="25" s="1"/>
  <c r="O38" i="25"/>
  <c r="W76" i="25"/>
  <c r="W16" i="25"/>
  <c r="AE73" i="25"/>
  <c r="AE16" i="25"/>
  <c r="AH16" i="25"/>
  <c r="Q19" i="25"/>
  <c r="I20" i="25"/>
  <c r="J26" i="25"/>
  <c r="F27" i="25"/>
  <c r="J30" i="25"/>
  <c r="J32" i="25"/>
  <c r="J35" i="25"/>
  <c r="I32" i="25"/>
  <c r="H40" i="25"/>
  <c r="J48" i="25"/>
  <c r="J55" i="25"/>
  <c r="O54" i="25"/>
  <c r="O39" i="25" s="1"/>
  <c r="F55" i="25"/>
  <c r="J67" i="25"/>
  <c r="AB76" i="25" l="1"/>
  <c r="AB16" i="25"/>
  <c r="T73" i="25"/>
  <c r="T16" i="25"/>
  <c r="AF16" i="25"/>
  <c r="X16" i="25"/>
  <c r="R16" i="25"/>
  <c r="E55" i="25"/>
  <c r="F32" i="25"/>
  <c r="G77" i="25"/>
  <c r="AD16" i="25"/>
  <c r="V16" i="25"/>
  <c r="AJ73" i="25"/>
  <c r="F67" i="25"/>
  <c r="F48" i="25"/>
  <c r="AA16" i="25"/>
  <c r="AA74" i="25"/>
  <c r="AG16" i="25"/>
  <c r="AG76" i="25"/>
  <c r="AC16" i="25"/>
  <c r="AC75" i="25"/>
  <c r="Y16" i="25"/>
  <c r="Y73" i="25"/>
  <c r="U16" i="25"/>
  <c r="U73" i="25"/>
  <c r="AI16" i="25"/>
  <c r="AI73" i="25"/>
  <c r="S16" i="25"/>
  <c r="S75" i="25"/>
  <c r="F61" i="25"/>
  <c r="F54" i="25" s="1"/>
  <c r="E40" i="25"/>
  <c r="F20" i="25"/>
  <c r="Z16" i="25"/>
  <c r="I54" i="25"/>
  <c r="I39" i="25" s="1"/>
  <c r="J20" i="25"/>
  <c r="J19" i="25" s="1"/>
  <c r="E61" i="25"/>
  <c r="E54" i="25" s="1"/>
  <c r="AF77" i="25"/>
  <c r="I19" i="25"/>
  <c r="N39" i="25"/>
  <c r="H54" i="25"/>
  <c r="H39" i="25" s="1"/>
  <c r="AD73" i="25"/>
  <c r="V74" i="25"/>
  <c r="F40" i="25"/>
  <c r="P54" i="25"/>
  <c r="P39" i="25" s="1"/>
  <c r="H19" i="25"/>
  <c r="P19" i="25"/>
  <c r="O77" i="25"/>
  <c r="O73" i="25"/>
  <c r="Q74" i="25"/>
  <c r="Q16" i="25"/>
  <c r="AA81" i="25"/>
  <c r="J54" i="25"/>
  <c r="AA17" i="25"/>
  <c r="AA77" i="25" l="1"/>
  <c r="E39" i="25"/>
  <c r="E16" i="25" s="1"/>
  <c r="E17" i="25" s="1"/>
  <c r="F19" i="25"/>
  <c r="V17" i="25"/>
  <c r="AF17" i="25"/>
  <c r="F39" i="25"/>
  <c r="H77" i="25"/>
  <c r="F76" i="25" s="1"/>
  <c r="V81" i="25"/>
  <c r="V77" i="25"/>
  <c r="N73" i="25"/>
  <c r="N77" i="25"/>
  <c r="J39" i="25"/>
  <c r="P77" i="25"/>
  <c r="P38" i="25"/>
  <c r="P73" i="25"/>
  <c r="I77" i="25"/>
  <c r="Q17" i="25"/>
  <c r="J77" i="25"/>
  <c r="Q81" i="25"/>
  <c r="F74" i="25"/>
  <c r="Q77" i="25"/>
  <c r="F73" i="25" l="1"/>
  <c r="F77" i="25" s="1"/>
  <c r="F79" i="25" s="1"/>
</calcChain>
</file>

<file path=xl/sharedStrings.xml><?xml version="1.0" encoding="utf-8"?>
<sst xmlns="http://schemas.openxmlformats.org/spreadsheetml/2006/main" count="351" uniqueCount="239">
  <si>
    <t>Раздел 5. Структура образовательной программы</t>
  </si>
  <si>
    <t>5.1. Учебный план</t>
  </si>
  <si>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</si>
  <si>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</si>
  <si>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</si>
  <si>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Объем образовательной нагрузки</t>
  </si>
  <si>
    <t>Учебная нагрузка обучающихся (час.)</t>
  </si>
  <si>
    <t>Распределение учебной нагрузки по курсам и семестрам (час. в семестр)</t>
  </si>
  <si>
    <t>Экзамены</t>
  </si>
  <si>
    <t>самостоятельная учебная работа</t>
  </si>
  <si>
    <t>I курс</t>
  </si>
  <si>
    <t>II курс</t>
  </si>
  <si>
    <t>III курс</t>
  </si>
  <si>
    <t>Консультации</t>
  </si>
  <si>
    <t>Промежуточная аттестация</t>
  </si>
  <si>
    <t>1 сем.</t>
  </si>
  <si>
    <t>2 сем.</t>
  </si>
  <si>
    <t>3 сем.</t>
  </si>
  <si>
    <t>4 сем.</t>
  </si>
  <si>
    <t>5 сем.</t>
  </si>
  <si>
    <t>6 сем.</t>
  </si>
  <si>
    <t>Обязательная часть</t>
  </si>
  <si>
    <t>лаб. и практ. занятий</t>
  </si>
  <si>
    <t>курсовых работ (проектов)</t>
  </si>
  <si>
    <t>Баланс по станд.</t>
  </si>
  <si>
    <t>Запланировано по уч. плану</t>
  </si>
  <si>
    <t>Остаток</t>
  </si>
  <si>
    <t>ПА</t>
  </si>
  <si>
    <t>О.00</t>
  </si>
  <si>
    <t>Общеобразовательный  цикл</t>
  </si>
  <si>
    <t>ОУДб.00</t>
  </si>
  <si>
    <t>Базовые общеобразовательные учебные дисциплины</t>
  </si>
  <si>
    <t>ОУДб.01</t>
  </si>
  <si>
    <t xml:space="preserve">Русский язык </t>
  </si>
  <si>
    <t>ОУДб.02</t>
  </si>
  <si>
    <t>Литература</t>
  </si>
  <si>
    <t>ОУДб.03</t>
  </si>
  <si>
    <t>Иностранный язык</t>
  </si>
  <si>
    <t>ОУДб.04</t>
  </si>
  <si>
    <t>История</t>
  </si>
  <si>
    <t>ОУДб.05</t>
  </si>
  <si>
    <t>Физическая культура</t>
  </si>
  <si>
    <t>ОУДб.06</t>
  </si>
  <si>
    <t>Основы безопасности жизнедеятельности</t>
  </si>
  <si>
    <t>ОУДб.07</t>
  </si>
  <si>
    <t>Химия</t>
  </si>
  <si>
    <t>ОУДб.08</t>
  </si>
  <si>
    <t>ОУДб.09</t>
  </si>
  <si>
    <t>Биология</t>
  </si>
  <si>
    <t>ДЗ</t>
  </si>
  <si>
    <t>ОУДб.10</t>
  </si>
  <si>
    <t>География</t>
  </si>
  <si>
    <t>ОУДб.11</t>
  </si>
  <si>
    <t>ОУДп.00</t>
  </si>
  <si>
    <t>Профильные общеобразовательные учебные дисциплины</t>
  </si>
  <si>
    <t>ОУДп.13</t>
  </si>
  <si>
    <t>Физика</t>
  </si>
  <si>
    <t>УД.00</t>
  </si>
  <si>
    <t>Дополнительные учебные дисциплины</t>
  </si>
  <si>
    <t>0з/1дз/0э</t>
  </si>
  <si>
    <t>-, ДЗ</t>
  </si>
  <si>
    <t>Индивидуальный проект</t>
  </si>
  <si>
    <t>Всего часов обучения по учебным циклам ППССЗ</t>
  </si>
  <si>
    <t>Иностранный язык в профессиональной деятельности</t>
  </si>
  <si>
    <t>Основы финансовой грамотности</t>
  </si>
  <si>
    <t>Э</t>
  </si>
  <si>
    <t>ОП.00</t>
  </si>
  <si>
    <t>Общепрофессиональный цикл</t>
  </si>
  <si>
    <t>ОП.01</t>
  </si>
  <si>
    <t>ОП.02</t>
  </si>
  <si>
    <t>-, Э</t>
  </si>
  <si>
    <t>ОП.03</t>
  </si>
  <si>
    <t>ОП.04</t>
  </si>
  <si>
    <t>Безопасность жизнедеятельности</t>
  </si>
  <si>
    <t>П.00</t>
  </si>
  <si>
    <t xml:space="preserve">Профессиональный цикл </t>
  </si>
  <si>
    <t>ПМ.01</t>
  </si>
  <si>
    <t>МДК.01.01</t>
  </si>
  <si>
    <t>УП.01</t>
  </si>
  <si>
    <t>Учебная практика</t>
  </si>
  <si>
    <t>ПП.01</t>
  </si>
  <si>
    <t>ПМ.01.Э</t>
  </si>
  <si>
    <t>Экзамен по модулю</t>
  </si>
  <si>
    <t>ПМ. 02</t>
  </si>
  <si>
    <t>МДК.02.01</t>
  </si>
  <si>
    <t>УП.02</t>
  </si>
  <si>
    <t>ПП.02</t>
  </si>
  <si>
    <t>ПМ.02.Э</t>
  </si>
  <si>
    <t>ПМ. 03</t>
  </si>
  <si>
    <t>МДК.03.01</t>
  </si>
  <si>
    <t>УП.03</t>
  </si>
  <si>
    <t xml:space="preserve"> -, ДЗ</t>
  </si>
  <si>
    <t>ПП.03</t>
  </si>
  <si>
    <t>Всего</t>
  </si>
  <si>
    <t>ГИА.00</t>
  </si>
  <si>
    <t>Итого:</t>
  </si>
  <si>
    <t>Государственная итоговая аттестация</t>
  </si>
  <si>
    <t>ВСЕГО</t>
  </si>
  <si>
    <t>Дисциплин и МДК</t>
  </si>
  <si>
    <t>учебной практики</t>
  </si>
  <si>
    <t>производственной практики</t>
  </si>
  <si>
    <t>консультации</t>
  </si>
  <si>
    <t>Самостоятельная работа</t>
  </si>
  <si>
    <t>17 нед.</t>
  </si>
  <si>
    <t>теория</t>
  </si>
  <si>
    <t>практика</t>
  </si>
  <si>
    <t>в т.ч. в форме практической подготовки</t>
  </si>
  <si>
    <t xml:space="preserve">Производственная практика </t>
  </si>
  <si>
    <t>теоретич. недель</t>
  </si>
  <si>
    <t xml:space="preserve"> З, ДЗ</t>
  </si>
  <si>
    <r>
      <t>в т. ч.</t>
    </r>
    <r>
      <rPr>
        <b/>
        <sz val="12"/>
        <rFont val="Times New Roman"/>
        <family val="1"/>
        <charset val="204"/>
      </rPr>
      <t xml:space="preserve"> по учебным дисциплинам и МДК</t>
    </r>
  </si>
  <si>
    <r>
      <rPr>
        <b/>
        <sz val="12"/>
        <rFont val="Times New Roman"/>
        <family val="1"/>
        <charset val="204"/>
      </rPr>
      <t>Количество</t>
    </r>
    <r>
      <rPr>
        <sz val="12"/>
        <rFont val="Times New Roman"/>
        <family val="1"/>
        <charset val="204"/>
      </rPr>
      <t xml:space="preserve"> экзаменов</t>
    </r>
  </si>
  <si>
    <t>теоретическое обучение</t>
  </si>
  <si>
    <t>Всего учебных занятий</t>
  </si>
  <si>
    <t>Промежуточная аттестация по циклу</t>
  </si>
  <si>
    <t>Промежуточная аттестация по МДК</t>
  </si>
  <si>
    <t>ФГОС</t>
  </si>
  <si>
    <t>СГ.00</t>
  </si>
  <si>
    <t xml:space="preserve">Социально-гуманитарный цикл </t>
  </si>
  <si>
    <t>СГ.01</t>
  </si>
  <si>
    <t>СГ.02</t>
  </si>
  <si>
    <t>СГ.03</t>
  </si>
  <si>
    <t>СГ.04</t>
  </si>
  <si>
    <t>СГ.05</t>
  </si>
  <si>
    <t>СГ.06</t>
  </si>
  <si>
    <t>История России</t>
  </si>
  <si>
    <t>Основы бережливого производства</t>
  </si>
  <si>
    <t>ПМ.03.Э</t>
  </si>
  <si>
    <t>ГИА</t>
  </si>
  <si>
    <t>дисцип. (модули)</t>
  </si>
  <si>
    <t>вариатив</t>
  </si>
  <si>
    <t>СОО</t>
  </si>
  <si>
    <t>З</t>
  </si>
  <si>
    <t xml:space="preserve">условные знаки </t>
  </si>
  <si>
    <t>форм промежуточной аттестации:</t>
  </si>
  <si>
    <t>ИТОГО</t>
  </si>
  <si>
    <t>Информатика</t>
  </si>
  <si>
    <t>Обществознание</t>
  </si>
  <si>
    <t>ОУДп.12</t>
  </si>
  <si>
    <t>Основы проектно-исследовательской деятельности (Индивидуальный проект)</t>
  </si>
  <si>
    <t>зачетов (без Физической культуры)</t>
  </si>
  <si>
    <t>Э, ДЗ</t>
  </si>
  <si>
    <t>Обязательная аудиторная</t>
  </si>
  <si>
    <t xml:space="preserve">Практика учебная и производственная </t>
  </si>
  <si>
    <t>24 нед.</t>
  </si>
  <si>
    <t>(14 т + 3 п)</t>
  </si>
  <si>
    <t>Учебные занятия</t>
  </si>
  <si>
    <t>УП и ПП</t>
  </si>
  <si>
    <t>Вариативная часть</t>
  </si>
  <si>
    <t>(8 т + 9 п + 1 ПА)</t>
  </si>
  <si>
    <t>IV курс</t>
  </si>
  <si>
    <t>8 сем.</t>
  </si>
  <si>
    <t>7 сем.</t>
  </si>
  <si>
    <t>Всего самостоятельной работы (без ПА)</t>
  </si>
  <si>
    <t>Всего практики учебной и производственной</t>
  </si>
  <si>
    <t>Эм</t>
  </si>
  <si>
    <t>строки 11-17 после работы скрыть/удалить</t>
  </si>
  <si>
    <t xml:space="preserve">Математика </t>
  </si>
  <si>
    <t>Электротехника</t>
  </si>
  <si>
    <t>Общая технология электромонтажных работ</t>
  </si>
  <si>
    <t>Прикладные компьютерные программы в профессиональной деятельности</t>
  </si>
  <si>
    <t>Основы предпринимательской деятельности</t>
  </si>
  <si>
    <t>Технология монтажа электропроводок всех видов</t>
  </si>
  <si>
    <t>Монтаж силового и осветительного электрооборудования</t>
  </si>
  <si>
    <t>Технология монтажа силового и осветительного электрооборудования</t>
  </si>
  <si>
    <t>Монтаж распределительных устройств и вторичных цепей</t>
  </si>
  <si>
    <t>Технология монтажа распределительных устройств и вторичных цепей</t>
  </si>
  <si>
    <t xml:space="preserve">Государственная итоговая аттестация проводится в форме демонстрационного экзамена </t>
  </si>
  <si>
    <t>1. Программа обучения по профессии</t>
  </si>
  <si>
    <t>1.1. Демонстрационный экзамен (1 нед.)</t>
  </si>
  <si>
    <t>З, ДЗ</t>
  </si>
  <si>
    <t>УД.14</t>
  </si>
  <si>
    <t xml:space="preserve"> -, Э, -, Э</t>
  </si>
  <si>
    <t>ДЗ, Э</t>
  </si>
  <si>
    <t>1з/9дз/2э</t>
  </si>
  <si>
    <t>0з/1дз/3э</t>
  </si>
  <si>
    <t>1з/11дз/5э</t>
  </si>
  <si>
    <t>1з/5дз/0э</t>
  </si>
  <si>
    <t>0з/2дз/1э/1Эм</t>
  </si>
  <si>
    <t>0з/2дз/0э/1Эм</t>
  </si>
  <si>
    <t>0з/1дз/0э/1Эм</t>
  </si>
  <si>
    <t>0з/5дз/1э/3Эм</t>
  </si>
  <si>
    <t>1з/11дз/4э/3Эм</t>
  </si>
  <si>
    <t>2з/22дз/9э/3Эм</t>
  </si>
  <si>
    <t xml:space="preserve">                                                                                                                                  УТВЕРЖДАЮ</t>
  </si>
  <si>
    <t>Директор _______________Е.Г. Сидоренко</t>
  </si>
  <si>
    <t>«01» сентября 2023 г.</t>
  </si>
  <si>
    <t>УЧЕБНЫЙ ПЛАН</t>
  </si>
  <si>
    <t>государственного бюджетного профессионального образовательного</t>
  </si>
  <si>
    <t xml:space="preserve"> учреждения  Краснодарского края</t>
  </si>
  <si>
    <t>«Ейский полипрофильный колледж»</t>
  </si>
  <si>
    <t>основной образовательной программы</t>
  </si>
  <si>
    <t>среднего профессионального образования</t>
  </si>
  <si>
    <t xml:space="preserve"> </t>
  </si>
  <si>
    <r>
      <t>Форма обучения:</t>
    </r>
    <r>
      <rPr>
        <sz val="14"/>
        <color theme="1"/>
        <rFont val="Times New Roman"/>
        <family val="1"/>
        <charset val="204"/>
      </rPr>
      <t xml:space="preserve"> очная</t>
    </r>
  </si>
  <si>
    <t>на базе основного общего образования</t>
  </si>
  <si>
    <t>программы подготовки квалифицированных рабочих, служащих</t>
  </si>
  <si>
    <r>
      <t>Квалификация:</t>
    </r>
    <r>
      <rPr>
        <sz val="14"/>
        <color theme="1"/>
        <rFont val="Times New Roman"/>
        <family val="1"/>
        <charset val="204"/>
      </rPr>
      <t xml:space="preserve"> электромонтажник</t>
    </r>
  </si>
  <si>
    <r>
      <t>Нормативный срок обучения</t>
    </r>
    <r>
      <rPr>
        <sz val="14"/>
        <color theme="1"/>
        <rFont val="Times New Roman"/>
        <family val="1"/>
        <charset val="204"/>
      </rPr>
      <t>: 1 год 10 месяцев</t>
    </r>
  </si>
  <si>
    <r>
      <t xml:space="preserve">по профессии </t>
    </r>
    <r>
      <rPr>
        <b/>
        <sz val="14"/>
        <color indexed="8"/>
        <rFont val="Times New Roman"/>
        <family val="1"/>
        <charset val="204"/>
      </rPr>
      <t>08.01.31 Электромонтажник электрических сетей и электрооборудования</t>
    </r>
  </si>
  <si>
    <t>Промежуточная аттестация, консультации, самостоятельная работа</t>
  </si>
  <si>
    <t>специальность 08.01.31 Электромонтажник электрических сетей и электрооборудования</t>
  </si>
  <si>
    <t>(17 т + 0 ПА)</t>
  </si>
  <si>
    <t>(21 т + 1п + 2 ПА)</t>
  </si>
  <si>
    <t>(12 т + 4п  + 1 ПА)</t>
  </si>
  <si>
    <t>(12 т + 10 п + 1 ПА + 1 ГИА)</t>
  </si>
  <si>
    <r>
      <t>ДЗ(к)</t>
    </r>
    <r>
      <rPr>
        <vertAlign val="superscript"/>
        <sz val="12"/>
        <rFont val="Times New Roman"/>
        <family val="1"/>
        <charset val="204"/>
      </rPr>
      <t>1</t>
    </r>
  </si>
  <si>
    <r>
      <t>Э, Э(к)</t>
    </r>
    <r>
      <rPr>
        <vertAlign val="superscript"/>
        <sz val="12"/>
        <rFont val="Times New Roman"/>
        <family val="1"/>
        <charset val="204"/>
      </rPr>
      <t>1</t>
    </r>
  </si>
  <si>
    <r>
      <t>-, Э(к)</t>
    </r>
    <r>
      <rPr>
        <vertAlign val="superscript"/>
        <sz val="12"/>
        <rFont val="Times New Roman"/>
        <family val="1"/>
        <charset val="204"/>
      </rPr>
      <t>1</t>
    </r>
  </si>
  <si>
    <r>
      <t xml:space="preserve"> -, ДЗ(к)</t>
    </r>
    <r>
      <rPr>
        <vertAlign val="superscript"/>
        <sz val="10"/>
        <rFont val="Times New Roman"/>
        <family val="1"/>
        <charset val="204"/>
      </rPr>
      <t>2</t>
    </r>
  </si>
  <si>
    <r>
      <t>ДЗ(к)</t>
    </r>
    <r>
      <rPr>
        <vertAlign val="superscript"/>
        <sz val="12"/>
        <rFont val="Times New Roman"/>
        <family val="1"/>
        <charset val="204"/>
      </rPr>
      <t>2</t>
    </r>
  </si>
  <si>
    <r>
      <t>ДЗ(к)</t>
    </r>
    <r>
      <rPr>
        <vertAlign val="superscript"/>
        <sz val="12"/>
        <rFont val="Times New Roman"/>
        <family val="1"/>
        <charset val="204"/>
      </rPr>
      <t>3</t>
    </r>
  </si>
  <si>
    <r>
      <t>ДЗ(к)</t>
    </r>
    <r>
      <rPr>
        <vertAlign val="superscript"/>
        <sz val="12"/>
        <rFont val="Times New Roman"/>
        <family val="1"/>
        <charset val="204"/>
      </rPr>
      <t>4</t>
    </r>
  </si>
  <si>
    <t>Сводные данные по бюджету времени (в неделях/часах) для очной формы обучения</t>
  </si>
  <si>
    <t>Курсы</t>
  </si>
  <si>
    <t>Обучение по дисциплинам и междисциплинарным курсам</t>
  </si>
  <si>
    <t>Производственная практика</t>
  </si>
  <si>
    <r>
      <t xml:space="preserve">Промежуточная аттестация </t>
    </r>
    <r>
      <rPr>
        <b/>
        <i/>
        <sz val="14"/>
        <color theme="1"/>
        <rFont val="Times New Roman"/>
        <family val="1"/>
        <charset val="204"/>
      </rPr>
      <t>и консультации</t>
    </r>
  </si>
  <si>
    <t>Каникулы</t>
  </si>
  <si>
    <t xml:space="preserve">Всего </t>
  </si>
  <si>
    <t>по профилю специальности</t>
  </si>
  <si>
    <t>преддипломная</t>
  </si>
  <si>
    <t>(по курсам)</t>
  </si>
  <si>
    <t>-</t>
  </si>
  <si>
    <t>2/72</t>
  </si>
  <si>
    <t>11/396</t>
  </si>
  <si>
    <t>52/1872</t>
  </si>
  <si>
    <t>4/144</t>
  </si>
  <si>
    <t>43/1548</t>
  </si>
  <si>
    <t>95/3420</t>
  </si>
  <si>
    <t>8/288</t>
  </si>
  <si>
    <t>24/864</t>
  </si>
  <si>
    <t>38/1368</t>
  </si>
  <si>
    <t>1/36</t>
  </si>
  <si>
    <t>7/252</t>
  </si>
  <si>
    <t>13/468</t>
  </si>
  <si>
    <t>62/2232</t>
  </si>
  <si>
    <t>План учебного процесса по профессии 08.01.31 Электромонтажник электрических сетей и электрооборудования</t>
  </si>
  <si>
    <t>Монтаж электропроводок всех видов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</si>
</sst>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name val="Arial Cyr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4"/>
      <color indexed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8">
    <xf numFmtId="0" fontId="0" fillId="0" borderId="0" xfId="0"/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vertical="center" wrapText="1"/>
    </xf>
    <xf numFmtId="0" fontId="2" fillId="0" borderId="1" xfId="1" applyFont="1" applyFill="1" applyBorder="1" applyAlignment="1" applyProtection="1">
      <alignment vertical="center" wrapText="1"/>
    </xf>
    <xf numFmtId="0" fontId="4" fillId="0" borderId="1" xfId="1" applyFont="1" applyBorder="1" applyAlignment="1">
      <alignment horizontal="center" vertical="center"/>
    </xf>
    <xf numFmtId="0" fontId="2" fillId="12" borderId="1" xfId="1" applyFont="1" applyFill="1" applyBorder="1" applyAlignment="1" applyProtection="1">
      <alignment horizontal="left" wrapText="1"/>
    </xf>
    <xf numFmtId="0" fontId="4" fillId="0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 applyProtection="1">
      <alignment horizontal="center" vertical="center" wrapText="1"/>
    </xf>
    <xf numFmtId="0" fontId="3" fillId="12" borderId="1" xfId="1" applyNumberFormat="1" applyFont="1" applyFill="1" applyBorder="1" applyAlignment="1" applyProtection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/>
    </xf>
    <xf numFmtId="0" fontId="4" fillId="7" borderId="1" xfId="1" applyNumberFormat="1" applyFont="1" applyFill="1" applyBorder="1" applyAlignment="1">
      <alignment horizontal="center" vertical="center"/>
    </xf>
    <xf numFmtId="0" fontId="4" fillId="0" borderId="0" xfId="1" applyFont="1"/>
    <xf numFmtId="0" fontId="5" fillId="0" borderId="5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0" fontId="4" fillId="13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1" applyFont="1"/>
    <xf numFmtId="0" fontId="5" fillId="0" borderId="0" xfId="1" applyFont="1"/>
    <xf numFmtId="0" fontId="6" fillId="0" borderId="0" xfId="0" applyFont="1"/>
    <xf numFmtId="0" fontId="7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left"/>
    </xf>
    <xf numFmtId="0" fontId="7" fillId="0" borderId="0" xfId="1" applyFont="1" applyFill="1"/>
    <xf numFmtId="0" fontId="5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0" fontId="5" fillId="3" borderId="3" xfId="1" applyNumberFormat="1" applyFont="1" applyFill="1" applyBorder="1" applyAlignment="1">
      <alignment horizontal="center" vertical="center" textRotation="90"/>
    </xf>
    <xf numFmtId="0" fontId="5" fillId="0" borderId="3" xfId="1" applyFont="1" applyBorder="1" applyAlignment="1">
      <alignment horizontal="center" textRotation="90"/>
    </xf>
    <xf numFmtId="0" fontId="5" fillId="2" borderId="3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textRotation="90"/>
    </xf>
    <xf numFmtId="0" fontId="4" fillId="2" borderId="3" xfId="1" applyFont="1" applyFill="1" applyBorder="1" applyAlignment="1">
      <alignment horizontal="center" vertical="top"/>
    </xf>
    <xf numFmtId="0" fontId="4" fillId="6" borderId="3" xfId="1" applyFont="1" applyFill="1" applyBorder="1" applyAlignment="1">
      <alignment horizontal="center" vertical="top"/>
    </xf>
    <xf numFmtId="0" fontId="5" fillId="3" borderId="0" xfId="1" applyFont="1" applyFill="1"/>
    <xf numFmtId="0" fontId="4" fillId="3" borderId="1" xfId="1" applyNumberFormat="1" applyFont="1" applyFill="1" applyBorder="1" applyAlignment="1">
      <alignment horizontal="center" textRotation="90"/>
    </xf>
    <xf numFmtId="0" fontId="4" fillId="0" borderId="3" xfId="1" applyFont="1" applyFill="1" applyBorder="1" applyAlignment="1">
      <alignment horizontal="center" textRotation="90" wrapText="1"/>
    </xf>
    <xf numFmtId="0" fontId="4" fillId="12" borderId="1" xfId="1" applyFont="1" applyFill="1" applyBorder="1" applyAlignment="1">
      <alignment horizontal="center" vertical="center" textRotation="90"/>
    </xf>
    <xf numFmtId="0" fontId="4" fillId="12" borderId="1" xfId="1" applyFont="1" applyFill="1" applyBorder="1" applyAlignment="1">
      <alignment horizontal="center" textRotation="90"/>
    </xf>
    <xf numFmtId="0" fontId="4" fillId="12" borderId="1" xfId="1" applyNumberFormat="1" applyFont="1" applyFill="1" applyBorder="1" applyAlignment="1">
      <alignment horizontal="center" textRotation="90"/>
    </xf>
    <xf numFmtId="0" fontId="4" fillId="12" borderId="3" xfId="1" applyFont="1" applyFill="1" applyBorder="1" applyAlignment="1">
      <alignment horizontal="center" textRotation="90" wrapText="1"/>
    </xf>
    <xf numFmtId="0" fontId="4" fillId="12" borderId="3" xfId="1" applyFont="1" applyFill="1" applyBorder="1" applyAlignment="1">
      <alignment horizontal="center" textRotation="90"/>
    </xf>
    <xf numFmtId="0" fontId="4" fillId="12" borderId="3" xfId="1" applyFont="1" applyFill="1" applyBorder="1" applyAlignment="1">
      <alignment horizontal="center" vertical="top"/>
    </xf>
    <xf numFmtId="0" fontId="6" fillId="12" borderId="0" xfId="0" applyFont="1" applyFill="1"/>
    <xf numFmtId="0" fontId="5" fillId="9" borderId="1" xfId="1" applyFont="1" applyFill="1" applyBorder="1" applyAlignment="1">
      <alignment horizontal="center" vertical="center"/>
    </xf>
    <xf numFmtId="0" fontId="5" fillId="13" borderId="1" xfId="1" applyFont="1" applyFill="1" applyBorder="1" applyAlignment="1">
      <alignment horizontal="center" vertical="center"/>
    </xf>
    <xf numFmtId="0" fontId="6" fillId="11" borderId="0" xfId="0" applyFont="1" applyFill="1"/>
    <xf numFmtId="49" fontId="5" fillId="8" borderId="1" xfId="1" applyNumberFormat="1" applyFont="1" applyFill="1" applyBorder="1" applyAlignment="1">
      <alignment horizontal="center" vertical="center"/>
    </xf>
    <xf numFmtId="0" fontId="5" fillId="9" borderId="1" xfId="1" applyNumberFormat="1" applyFont="1" applyFill="1" applyBorder="1" applyAlignment="1">
      <alignment horizontal="center" vertical="center"/>
    </xf>
    <xf numFmtId="0" fontId="5" fillId="6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justify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5" borderId="1" xfId="1" applyFont="1" applyFill="1" applyBorder="1" applyAlignment="1">
      <alignment vertical="center"/>
    </xf>
    <xf numFmtId="0" fontId="5" fillId="0" borderId="0" xfId="1" applyFont="1" applyFill="1"/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0" fontId="5" fillId="5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6" fillId="4" borderId="0" xfId="0" applyFont="1" applyFill="1"/>
    <xf numFmtId="0" fontId="5" fillId="10" borderId="9" xfId="1" applyFont="1" applyFill="1" applyBorder="1" applyAlignment="1">
      <alignment vertical="center"/>
    </xf>
    <xf numFmtId="0" fontId="9" fillId="10" borderId="10" xfId="1" applyFont="1" applyFill="1" applyBorder="1" applyAlignment="1">
      <alignment vertical="center" wrapText="1"/>
    </xf>
    <xf numFmtId="0" fontId="5" fillId="10" borderId="8" xfId="1" applyFont="1" applyFill="1" applyBorder="1" applyAlignment="1">
      <alignment horizontal="center" vertical="center"/>
    </xf>
    <xf numFmtId="0" fontId="5" fillId="10" borderId="13" xfId="1" applyFont="1" applyFill="1" applyBorder="1" applyAlignment="1">
      <alignment horizontal="center" vertical="center"/>
    </xf>
    <xf numFmtId="0" fontId="5" fillId="10" borderId="5" xfId="1" applyFont="1" applyFill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4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14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4" borderId="0" xfId="1" applyFont="1" applyFill="1" applyBorder="1" applyAlignment="1">
      <alignment vertical="center"/>
    </xf>
    <xf numFmtId="0" fontId="4" fillId="4" borderId="14" xfId="1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5" fillId="0" borderId="15" xfId="1" applyFont="1" applyFill="1" applyBorder="1" applyAlignment="1">
      <alignment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0" fontId="6" fillId="13" borderId="0" xfId="0" applyFont="1" applyFill="1"/>
    <xf numFmtId="0" fontId="6" fillId="6" borderId="0" xfId="0" applyFont="1" applyFill="1"/>
    <xf numFmtId="0" fontId="6" fillId="0" borderId="0" xfId="0" applyFont="1" applyFill="1"/>
    <xf numFmtId="0" fontId="9" fillId="0" borderId="10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/>
    </xf>
    <xf numFmtId="0" fontId="5" fillId="0" borderId="1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5" xfId="1" applyNumberFormat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top"/>
    </xf>
    <xf numFmtId="0" fontId="4" fillId="12" borderId="6" xfId="1" applyFont="1" applyFill="1" applyBorder="1" applyAlignment="1">
      <alignment horizontal="center" vertical="top"/>
    </xf>
    <xf numFmtId="0" fontId="5" fillId="9" borderId="5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49" fontId="5" fillId="8" borderId="5" xfId="1" applyNumberFormat="1" applyFont="1" applyFill="1" applyBorder="1" applyAlignment="1">
      <alignment horizontal="center" vertical="center"/>
    </xf>
    <xf numFmtId="0" fontId="5" fillId="9" borderId="5" xfId="1" applyNumberFormat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4" fillId="6" borderId="17" xfId="1" applyFont="1" applyFill="1" applyBorder="1" applyAlignment="1">
      <alignment horizontal="center" vertical="top"/>
    </xf>
    <xf numFmtId="0" fontId="4" fillId="12" borderId="17" xfId="1" applyFont="1" applyFill="1" applyBorder="1" applyAlignment="1">
      <alignment horizontal="center" vertical="top"/>
    </xf>
    <xf numFmtId="0" fontId="5" fillId="9" borderId="16" xfId="1" applyFont="1" applyFill="1" applyBorder="1" applyAlignment="1">
      <alignment horizontal="center" vertical="center"/>
    </xf>
    <xf numFmtId="0" fontId="4" fillId="6" borderId="16" xfId="1" applyFont="1" applyFill="1" applyBorder="1" applyAlignment="1">
      <alignment horizontal="center" vertical="center"/>
    </xf>
    <xf numFmtId="49" fontId="5" fillId="8" borderId="16" xfId="1" applyNumberFormat="1" applyFont="1" applyFill="1" applyBorder="1" applyAlignment="1">
      <alignment horizontal="center" vertical="center"/>
    </xf>
    <xf numFmtId="0" fontId="5" fillId="9" borderId="16" xfId="1" applyNumberFormat="1" applyFont="1" applyFill="1" applyBorder="1" applyAlignment="1">
      <alignment horizontal="center" vertical="center"/>
    </xf>
    <xf numFmtId="0" fontId="5" fillId="6" borderId="16" xfId="1" applyFont="1" applyFill="1" applyBorder="1" applyAlignment="1">
      <alignment vertical="center"/>
    </xf>
    <xf numFmtId="0" fontId="5" fillId="6" borderId="16" xfId="1" applyFont="1" applyFill="1" applyBorder="1" applyAlignment="1">
      <alignment horizontal="center" vertical="center"/>
    </xf>
    <xf numFmtId="0" fontId="5" fillId="4" borderId="1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wrapText="1"/>
    </xf>
    <xf numFmtId="0" fontId="10" fillId="0" borderId="1" xfId="1" applyFont="1" applyFill="1" applyBorder="1" applyAlignment="1" applyProtection="1">
      <alignment vertical="center" wrapText="1"/>
    </xf>
    <xf numFmtId="0" fontId="11" fillId="0" borderId="0" xfId="0" applyFont="1" applyFill="1" applyAlignment="1">
      <alignment horizontal="center"/>
    </xf>
    <xf numFmtId="0" fontId="4" fillId="17" borderId="0" xfId="1" applyFont="1" applyFill="1"/>
    <xf numFmtId="0" fontId="5" fillId="16" borderId="1" xfId="1" applyNumberFormat="1" applyFont="1" applyFill="1" applyBorder="1" applyAlignment="1">
      <alignment horizontal="center" vertical="center"/>
    </xf>
    <xf numFmtId="0" fontId="4" fillId="3" borderId="0" xfId="1" applyFont="1" applyFill="1"/>
    <xf numFmtId="49" fontId="5" fillId="0" borderId="0" xfId="1" applyNumberFormat="1" applyFont="1" applyFill="1"/>
    <xf numFmtId="49" fontId="4" fillId="0" borderId="0" xfId="1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4" fillId="18" borderId="1" xfId="1" applyFont="1" applyFill="1" applyBorder="1" applyAlignment="1">
      <alignment horizontal="center" vertical="center"/>
    </xf>
    <xf numFmtId="0" fontId="4" fillId="12" borderId="12" xfId="1" applyFont="1" applyFill="1" applyBorder="1" applyAlignment="1">
      <alignment horizontal="center" vertical="top"/>
    </xf>
    <xf numFmtId="0" fontId="4" fillId="6" borderId="12" xfId="1" applyFont="1" applyFill="1" applyBorder="1" applyAlignment="1">
      <alignment horizontal="center" vertical="top"/>
    </xf>
    <xf numFmtId="0" fontId="4" fillId="6" borderId="8" xfId="1" applyFont="1" applyFill="1" applyBorder="1" applyAlignment="1">
      <alignment horizontal="center" vertical="center"/>
    </xf>
    <xf numFmtId="0" fontId="5" fillId="6" borderId="8" xfId="1" applyNumberFormat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vertical="center"/>
    </xf>
    <xf numFmtId="0" fontId="5" fillId="6" borderId="8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 textRotation="90"/>
    </xf>
    <xf numFmtId="0" fontId="5" fillId="0" borderId="3" xfId="1" applyFont="1" applyBorder="1" applyAlignment="1">
      <alignment horizontal="center" vertical="center" wrapText="1"/>
    </xf>
    <xf numFmtId="0" fontId="5" fillId="13" borderId="3" xfId="1" applyFont="1" applyFill="1" applyBorder="1" applyAlignment="1">
      <alignment horizontal="center" textRotation="90"/>
    </xf>
    <xf numFmtId="0" fontId="5" fillId="0" borderId="1" xfId="1" applyFont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textRotation="90"/>
    </xf>
    <xf numFmtId="0" fontId="4" fillId="0" borderId="3" xfId="1" applyFont="1" applyFill="1" applyBorder="1" applyAlignment="1">
      <alignment horizontal="center" vertical="top"/>
    </xf>
    <xf numFmtId="0" fontId="4" fillId="0" borderId="12" xfId="1" applyFont="1" applyFill="1" applyBorder="1" applyAlignment="1">
      <alignment horizontal="center" vertical="top"/>
    </xf>
    <xf numFmtId="0" fontId="4" fillId="0" borderId="6" xfId="1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center" vertical="top"/>
    </xf>
    <xf numFmtId="0" fontId="4" fillId="3" borderId="3" xfId="1" applyNumberFormat="1" applyFont="1" applyFill="1" applyBorder="1" applyAlignment="1">
      <alignment horizontal="center" textRotation="90"/>
    </xf>
    <xf numFmtId="0" fontId="4" fillId="0" borderId="3" xfId="1" applyFont="1" applyFill="1" applyBorder="1" applyAlignment="1">
      <alignment horizontal="center" wrapText="1"/>
    </xf>
    <xf numFmtId="0" fontId="5" fillId="0" borderId="1" xfId="1" applyFont="1" applyBorder="1" applyAlignment="1">
      <alignment horizontal="center" textRotation="90" wrapText="1"/>
    </xf>
    <xf numFmtId="0" fontId="4" fillId="0" borderId="0" xfId="1" applyFont="1" applyFill="1" applyBorder="1" applyAlignment="1">
      <alignment horizontal="center" vertical="top" wrapText="1"/>
    </xf>
    <xf numFmtId="0" fontId="4" fillId="2" borderId="12" xfId="1" applyFont="1" applyFill="1" applyBorder="1" applyAlignment="1">
      <alignment horizontal="center" vertical="top"/>
    </xf>
    <xf numFmtId="0" fontId="4" fillId="6" borderId="21" xfId="1" applyFont="1" applyFill="1" applyBorder="1" applyAlignment="1">
      <alignment horizontal="center" vertical="top"/>
    </xf>
    <xf numFmtId="0" fontId="4" fillId="12" borderId="21" xfId="1" applyFont="1" applyFill="1" applyBorder="1" applyAlignment="1">
      <alignment horizontal="center" vertical="top"/>
    </xf>
    <xf numFmtId="0" fontId="5" fillId="9" borderId="20" xfId="1" applyFont="1" applyFill="1" applyBorder="1" applyAlignment="1">
      <alignment horizontal="center" vertical="center"/>
    </xf>
    <xf numFmtId="0" fontId="4" fillId="6" borderId="20" xfId="1" applyFont="1" applyFill="1" applyBorder="1" applyAlignment="1">
      <alignment horizontal="center" vertical="center"/>
    </xf>
    <xf numFmtId="49" fontId="5" fillId="8" borderId="20" xfId="1" applyNumberFormat="1" applyFont="1" applyFill="1" applyBorder="1" applyAlignment="1">
      <alignment horizontal="center" vertical="center"/>
    </xf>
    <xf numFmtId="0" fontId="5" fillId="9" borderId="20" xfId="1" applyNumberFormat="1" applyFont="1" applyFill="1" applyBorder="1" applyAlignment="1">
      <alignment horizontal="center" vertical="center"/>
    </xf>
    <xf numFmtId="0" fontId="5" fillId="6" borderId="20" xfId="1" applyFont="1" applyFill="1" applyBorder="1" applyAlignment="1">
      <alignment vertical="center"/>
    </xf>
    <xf numFmtId="0" fontId="5" fillId="6" borderId="20" xfId="1" applyFont="1" applyFill="1" applyBorder="1" applyAlignment="1">
      <alignment horizontal="center" vertical="center"/>
    </xf>
    <xf numFmtId="0" fontId="5" fillId="9" borderId="8" xfId="1" applyFont="1" applyFill="1" applyBorder="1" applyAlignment="1">
      <alignment horizontal="center" vertical="center"/>
    </xf>
    <xf numFmtId="49" fontId="5" fillId="8" borderId="8" xfId="1" applyNumberFormat="1" applyFont="1" applyFill="1" applyBorder="1" applyAlignment="1">
      <alignment horizontal="center" vertical="center"/>
    </xf>
    <xf numFmtId="0" fontId="5" fillId="9" borderId="8" xfId="1" applyNumberFormat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top"/>
    </xf>
    <xf numFmtId="0" fontId="4" fillId="2" borderId="23" xfId="1" applyFont="1" applyFill="1" applyBorder="1" applyAlignment="1">
      <alignment horizontal="center" vertical="top"/>
    </xf>
    <xf numFmtId="0" fontId="4" fillId="12" borderId="23" xfId="1" applyFont="1" applyFill="1" applyBorder="1" applyAlignment="1">
      <alignment horizontal="center" vertical="top"/>
    </xf>
    <xf numFmtId="0" fontId="5" fillId="9" borderId="24" xfId="1" applyFont="1" applyFill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49" fontId="5" fillId="8" borderId="24" xfId="1" applyNumberFormat="1" applyFont="1" applyFill="1" applyBorder="1" applyAlignment="1">
      <alignment horizontal="center" vertical="center"/>
    </xf>
    <xf numFmtId="0" fontId="5" fillId="9" borderId="24" xfId="1" applyNumberFormat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5" fillId="0" borderId="24" xfId="1" applyFont="1" applyBorder="1" applyAlignment="1">
      <alignment vertical="center"/>
    </xf>
    <xf numFmtId="0" fontId="5" fillId="10" borderId="24" xfId="1" applyFont="1" applyFill="1" applyBorder="1" applyAlignment="1">
      <alignment horizontal="center" vertical="center"/>
    </xf>
    <xf numFmtId="0" fontId="5" fillId="4" borderId="24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6" borderId="3" xfId="1" applyFont="1" applyFill="1" applyBorder="1" applyAlignment="1">
      <alignment horizontal="center" textRotation="90" wrapText="1"/>
    </xf>
    <xf numFmtId="0" fontId="4" fillId="6" borderId="20" xfId="1" applyFont="1" applyFill="1" applyBorder="1" applyAlignment="1">
      <alignment horizontal="center" textRotation="90" wrapText="1"/>
    </xf>
    <xf numFmtId="0" fontId="4" fillId="0" borderId="6" xfId="1" applyFont="1" applyFill="1" applyBorder="1" applyAlignment="1">
      <alignment horizontal="center" textRotation="90" wrapText="1"/>
    </xf>
    <xf numFmtId="0" fontId="4" fillId="6" borderId="17" xfId="1" applyFont="1" applyFill="1" applyBorder="1" applyAlignment="1">
      <alignment horizontal="center" textRotation="90" wrapText="1"/>
    </xf>
    <xf numFmtId="0" fontId="4" fillId="0" borderId="23" xfId="1" applyFont="1" applyFill="1" applyBorder="1" applyAlignment="1">
      <alignment horizontal="center" textRotation="90" wrapText="1"/>
    </xf>
    <xf numFmtId="0" fontId="5" fillId="0" borderId="24" xfId="1" applyFont="1" applyFill="1" applyBorder="1" applyAlignment="1">
      <alignment horizontal="center" vertical="center"/>
    </xf>
    <xf numFmtId="0" fontId="13" fillId="0" borderId="0" xfId="1" applyFont="1" applyFill="1"/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Alignment="1">
      <alignment horizontal="right"/>
    </xf>
    <xf numFmtId="0" fontId="14" fillId="0" borderId="0" xfId="0" applyFont="1" applyFill="1" applyAlignment="1">
      <alignment wrapText="1"/>
    </xf>
    <xf numFmtId="0" fontId="5" fillId="0" borderId="8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4" fillId="3" borderId="3" xfId="1" applyNumberFormat="1" applyFont="1" applyFill="1" applyBorder="1" applyAlignment="1">
      <alignment horizontal="center"/>
    </xf>
    <xf numFmtId="0" fontId="6" fillId="0" borderId="0" xfId="0" applyFont="1" applyFill="1" applyAlignment="1"/>
    <xf numFmtId="0" fontId="4" fillId="0" borderId="3" xfId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/>
    </xf>
    <xf numFmtId="0" fontId="4" fillId="13" borderId="3" xfId="1" applyFont="1" applyFill="1" applyBorder="1" applyAlignment="1">
      <alignment horizontal="center"/>
    </xf>
    <xf numFmtId="0" fontId="4" fillId="0" borderId="23" xfId="1" applyNumberFormat="1" applyFont="1" applyBorder="1" applyAlignment="1">
      <alignment horizontal="center" vertical="top"/>
    </xf>
    <xf numFmtId="0" fontId="4" fillId="5" borderId="3" xfId="1" applyNumberFormat="1" applyFont="1" applyFill="1" applyBorder="1" applyAlignment="1">
      <alignment horizontal="center" vertical="top"/>
    </xf>
    <xf numFmtId="0" fontId="4" fillId="0" borderId="3" xfId="1" applyNumberFormat="1" applyFont="1" applyFill="1" applyBorder="1" applyAlignment="1">
      <alignment horizontal="center" vertical="top"/>
    </xf>
    <xf numFmtId="0" fontId="4" fillId="6" borderId="3" xfId="1" applyNumberFormat="1" applyFont="1" applyFill="1" applyBorder="1" applyAlignment="1">
      <alignment horizontal="center" vertical="top"/>
    </xf>
    <xf numFmtId="0" fontId="4" fillId="6" borderId="21" xfId="1" applyNumberFormat="1" applyFont="1" applyFill="1" applyBorder="1" applyAlignment="1">
      <alignment horizontal="center" vertical="top"/>
    </xf>
    <xf numFmtId="0" fontId="4" fillId="0" borderId="6" xfId="1" applyNumberFormat="1" applyFont="1" applyBorder="1" applyAlignment="1">
      <alignment horizontal="center" vertical="top"/>
    </xf>
    <xf numFmtId="0" fontId="4" fillId="0" borderId="12" xfId="1" applyNumberFormat="1" applyFont="1" applyFill="1" applyBorder="1" applyAlignment="1">
      <alignment horizontal="center" vertical="top"/>
    </xf>
    <xf numFmtId="0" fontId="4" fillId="6" borderId="12" xfId="1" applyNumberFormat="1" applyFont="1" applyFill="1" applyBorder="1" applyAlignment="1">
      <alignment horizontal="center" vertical="top"/>
    </xf>
    <xf numFmtId="0" fontId="4" fillId="6" borderId="16" xfId="1" applyNumberFormat="1" applyFont="1" applyFill="1" applyBorder="1" applyAlignment="1">
      <alignment horizontal="center" vertical="top"/>
    </xf>
    <xf numFmtId="0" fontId="6" fillId="0" borderId="0" xfId="0" applyNumberFormat="1" applyFont="1"/>
    <xf numFmtId="0" fontId="4" fillId="0" borderId="1" xfId="1" applyNumberFormat="1" applyFont="1" applyBorder="1" applyAlignment="1">
      <alignment horizontal="center" vertical="center" textRotation="90"/>
    </xf>
    <xf numFmtId="0" fontId="2" fillId="0" borderId="1" xfId="1" applyNumberFormat="1" applyFont="1" applyFill="1" applyBorder="1" applyAlignment="1" applyProtection="1">
      <alignment horizontal="left" wrapText="1"/>
    </xf>
    <xf numFmtId="0" fontId="4" fillId="0" borderId="1" xfId="1" applyNumberFormat="1" applyFont="1" applyBorder="1" applyAlignment="1">
      <alignment horizontal="center" textRotation="90"/>
    </xf>
    <xf numFmtId="0" fontId="4" fillId="13" borderId="1" xfId="1" applyNumberFormat="1" applyFont="1" applyFill="1" applyBorder="1" applyAlignment="1">
      <alignment horizontal="center" textRotation="90"/>
    </xf>
    <xf numFmtId="0" fontId="4" fillId="0" borderId="3" xfId="1" applyNumberFormat="1" applyFont="1" applyFill="1" applyBorder="1" applyAlignment="1">
      <alignment horizontal="center" textRotation="90" wrapText="1"/>
    </xf>
    <xf numFmtId="0" fontId="4" fillId="0" borderId="3" xfId="1" applyNumberFormat="1" applyFont="1" applyBorder="1" applyAlignment="1">
      <alignment horizontal="center" vertical="top"/>
    </xf>
    <xf numFmtId="0" fontId="4" fillId="13" borderId="1" xfId="1" applyNumberFormat="1" applyFont="1" applyFill="1" applyBorder="1" applyAlignment="1">
      <alignment horizontal="center"/>
    </xf>
    <xf numFmtId="0" fontId="4" fillId="8" borderId="23" xfId="1" applyNumberFormat="1" applyFont="1" applyFill="1" applyBorder="1" applyAlignment="1">
      <alignment horizontal="center" vertical="top"/>
    </xf>
    <xf numFmtId="0" fontId="4" fillId="8" borderId="6" xfId="1" applyNumberFormat="1" applyFont="1" applyFill="1" applyBorder="1" applyAlignment="1">
      <alignment horizontal="center" vertical="top"/>
    </xf>
    <xf numFmtId="0" fontId="2" fillId="0" borderId="1" xfId="1" applyNumberFormat="1" applyFont="1" applyFill="1" applyBorder="1" applyAlignment="1" applyProtection="1">
      <alignment horizontal="left"/>
    </xf>
    <xf numFmtId="0" fontId="4" fillId="19" borderId="1" xfId="1" applyFont="1" applyFill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15" borderId="8" xfId="0" applyFont="1" applyFill="1" applyBorder="1" applyAlignment="1" applyProtection="1">
      <alignment horizontal="left" vertical="center" wrapText="1"/>
    </xf>
    <xf numFmtId="0" fontId="4" fillId="19" borderId="1" xfId="0" applyFont="1" applyFill="1" applyBorder="1" applyAlignment="1" applyProtection="1">
      <alignment horizontal="center" vertical="center" wrapText="1"/>
    </xf>
    <xf numFmtId="0" fontId="5" fillId="0" borderId="24" xfId="1" applyNumberFormat="1" applyFont="1" applyFill="1" applyBorder="1" applyAlignment="1">
      <alignment vertical="center"/>
    </xf>
    <xf numFmtId="0" fontId="5" fillId="5" borderId="1" xfId="1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0" fontId="5" fillId="6" borderId="20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vertical="center"/>
    </xf>
    <xf numFmtId="0" fontId="5" fillId="6" borderId="18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vertical="center"/>
    </xf>
    <xf numFmtId="0" fontId="5" fillId="0" borderId="24" xfId="1" applyNumberFormat="1" applyFont="1" applyFill="1" applyBorder="1" applyAlignment="1">
      <alignment horizontal="center" vertical="center"/>
    </xf>
    <xf numFmtId="0" fontId="4" fillId="6" borderId="1" xfId="1" applyNumberFormat="1" applyFont="1" applyFill="1" applyBorder="1" applyAlignment="1">
      <alignment horizontal="center" vertical="center"/>
    </xf>
    <xf numFmtId="0" fontId="5" fillId="6" borderId="20" xfId="1" applyNumberFormat="1" applyFont="1" applyFill="1" applyBorder="1" applyAlignment="1">
      <alignment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6" borderId="8" xfId="1" applyNumberFormat="1" applyFont="1" applyFill="1" applyBorder="1" applyAlignment="1">
      <alignment vertical="center"/>
    </xf>
    <xf numFmtId="0" fontId="5" fillId="6" borderId="16" xfId="1" applyNumberFormat="1" applyFont="1" applyFill="1" applyBorder="1" applyAlignment="1">
      <alignment vertical="center"/>
    </xf>
    <xf numFmtId="0" fontId="5" fillId="5" borderId="1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4" fillId="0" borderId="0" xfId="1" applyNumberFormat="1" applyFont="1" applyFill="1" applyBorder="1" applyAlignment="1">
      <alignment horizontal="center" textRotation="90"/>
    </xf>
    <xf numFmtId="0" fontId="5" fillId="0" borderId="0" xfId="1" applyFont="1" applyFill="1" applyBorder="1" applyAlignment="1">
      <alignment horizontal="center" textRotation="90"/>
    </xf>
    <xf numFmtId="0" fontId="5" fillId="0" borderId="0" xfId="1" applyFont="1" applyFill="1" applyBorder="1" applyAlignment="1">
      <alignment horizontal="center" textRotation="90" wrapText="1"/>
    </xf>
    <xf numFmtId="0" fontId="1" fillId="0" borderId="0" xfId="1" applyFont="1" applyFill="1" applyBorder="1"/>
    <xf numFmtId="0" fontId="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0" fontId="4" fillId="0" borderId="10" xfId="1" applyFont="1" applyFill="1" applyBorder="1" applyAlignment="1">
      <alignment horizontal="center" vertical="center"/>
    </xf>
    <xf numFmtId="0" fontId="4" fillId="0" borderId="24" xfId="1" applyNumberFormat="1" applyFont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/>
    </xf>
    <xf numFmtId="0" fontId="4" fillId="15" borderId="24" xfId="1" applyFont="1" applyFill="1" applyBorder="1" applyAlignment="1">
      <alignment horizontal="center" vertical="center"/>
    </xf>
    <xf numFmtId="0" fontId="4" fillId="15" borderId="5" xfId="1" applyFont="1" applyFill="1" applyBorder="1" applyAlignment="1">
      <alignment horizontal="center" vertical="center"/>
    </xf>
    <xf numFmtId="0" fontId="4" fillId="15" borderId="6" xfId="1" applyFont="1" applyFill="1" applyBorder="1" applyAlignment="1">
      <alignment horizontal="center" textRotation="90" wrapText="1"/>
    </xf>
    <xf numFmtId="0" fontId="4" fillId="15" borderId="3" xfId="1" applyFont="1" applyFill="1" applyBorder="1" applyAlignment="1">
      <alignment horizontal="center" textRotation="90" wrapText="1"/>
    </xf>
    <xf numFmtId="0" fontId="4" fillId="15" borderId="20" xfId="1" applyFont="1" applyFill="1" applyBorder="1" applyAlignment="1">
      <alignment horizontal="center" textRotation="90" wrapText="1"/>
    </xf>
    <xf numFmtId="0" fontId="4" fillId="15" borderId="17" xfId="1" applyFont="1" applyFill="1" applyBorder="1" applyAlignment="1">
      <alignment horizontal="center" textRotation="90" wrapText="1"/>
    </xf>
    <xf numFmtId="0" fontId="4" fillId="15" borderId="23" xfId="1" applyFont="1" applyFill="1" applyBorder="1" applyAlignment="1">
      <alignment horizontal="center" vertical="top"/>
    </xf>
    <xf numFmtId="0" fontId="4" fillId="15" borderId="3" xfId="1" applyFont="1" applyFill="1" applyBorder="1" applyAlignment="1">
      <alignment horizontal="center" vertical="top"/>
    </xf>
    <xf numFmtId="0" fontId="4" fillId="15" borderId="21" xfId="1" applyFont="1" applyFill="1" applyBorder="1" applyAlignment="1">
      <alignment horizontal="center" vertical="top"/>
    </xf>
    <xf numFmtId="0" fontId="4" fillId="15" borderId="6" xfId="1" applyFont="1" applyFill="1" applyBorder="1" applyAlignment="1">
      <alignment horizontal="center" vertical="top"/>
    </xf>
    <xf numFmtId="0" fontId="4" fillId="15" borderId="16" xfId="1" applyFont="1" applyFill="1" applyBorder="1" applyAlignment="1">
      <alignment horizontal="center" vertical="top"/>
    </xf>
    <xf numFmtId="0" fontId="4" fillId="15" borderId="23" xfId="1" applyNumberFormat="1" applyFont="1" applyFill="1" applyBorder="1" applyAlignment="1">
      <alignment horizontal="center" vertical="top"/>
    </xf>
    <xf numFmtId="0" fontId="4" fillId="15" borderId="3" xfId="1" applyNumberFormat="1" applyFont="1" applyFill="1" applyBorder="1" applyAlignment="1">
      <alignment horizontal="center" vertical="top"/>
    </xf>
    <xf numFmtId="0" fontId="4" fillId="15" borderId="21" xfId="1" applyNumberFormat="1" applyFont="1" applyFill="1" applyBorder="1" applyAlignment="1">
      <alignment horizontal="center" vertical="top"/>
    </xf>
    <xf numFmtId="0" fontId="4" fillId="15" borderId="6" xfId="1" applyNumberFormat="1" applyFont="1" applyFill="1" applyBorder="1" applyAlignment="1">
      <alignment horizontal="center" vertical="top"/>
    </xf>
    <xf numFmtId="0" fontId="4" fillId="15" borderId="16" xfId="1" applyNumberFormat="1" applyFont="1" applyFill="1" applyBorder="1" applyAlignment="1">
      <alignment horizontal="center" vertical="top"/>
    </xf>
    <xf numFmtId="0" fontId="5" fillId="15" borderId="24" xfId="1" applyFont="1" applyFill="1" applyBorder="1" applyAlignment="1">
      <alignment horizontal="center" vertical="center"/>
    </xf>
    <xf numFmtId="0" fontId="5" fillId="15" borderId="1" xfId="1" applyFont="1" applyFill="1" applyBorder="1" applyAlignment="1">
      <alignment horizontal="center" vertical="center"/>
    </xf>
    <xf numFmtId="0" fontId="5" fillId="15" borderId="20" xfId="1" applyFont="1" applyFill="1" applyBorder="1" applyAlignment="1">
      <alignment horizontal="center" vertical="center"/>
    </xf>
    <xf numFmtId="0" fontId="5" fillId="15" borderId="5" xfId="1" applyFont="1" applyFill="1" applyBorder="1" applyAlignment="1">
      <alignment horizontal="center" vertical="center"/>
    </xf>
    <xf numFmtId="0" fontId="5" fillId="15" borderId="16" xfId="1" applyFont="1" applyFill="1" applyBorder="1" applyAlignment="1">
      <alignment horizontal="center" vertical="center"/>
    </xf>
    <xf numFmtId="0" fontId="5" fillId="15" borderId="8" xfId="1" applyFont="1" applyFill="1" applyBorder="1" applyAlignment="1">
      <alignment horizontal="center" vertical="center"/>
    </xf>
    <xf numFmtId="0" fontId="5" fillId="15" borderId="18" xfId="1" applyFont="1" applyFill="1" applyBorder="1" applyAlignment="1">
      <alignment horizontal="center" vertical="center"/>
    </xf>
    <xf numFmtId="0" fontId="4" fillId="15" borderId="1" xfId="1" applyFont="1" applyFill="1" applyBorder="1" applyAlignment="1">
      <alignment horizontal="center" vertical="center"/>
    </xf>
    <xf numFmtId="0" fontId="4" fillId="15" borderId="20" xfId="1" applyFont="1" applyFill="1" applyBorder="1" applyAlignment="1">
      <alignment horizontal="center" vertical="center"/>
    </xf>
    <xf numFmtId="0" fontId="4" fillId="15" borderId="16" xfId="1" applyFont="1" applyFill="1" applyBorder="1" applyAlignment="1">
      <alignment horizontal="center" vertical="center"/>
    </xf>
    <xf numFmtId="0" fontId="4" fillId="15" borderId="8" xfId="1" applyFont="1" applyFill="1" applyBorder="1" applyAlignment="1">
      <alignment horizontal="center" vertical="center"/>
    </xf>
    <xf numFmtId="0" fontId="4" fillId="15" borderId="18" xfId="1" applyFont="1" applyFill="1" applyBorder="1" applyAlignment="1">
      <alignment horizontal="center" vertical="center"/>
    </xf>
    <xf numFmtId="49" fontId="5" fillId="15" borderId="24" xfId="1" applyNumberFormat="1" applyFont="1" applyFill="1" applyBorder="1" applyAlignment="1">
      <alignment horizontal="center" vertical="center"/>
    </xf>
    <xf numFmtId="49" fontId="5" fillId="15" borderId="1" xfId="1" applyNumberFormat="1" applyFont="1" applyFill="1" applyBorder="1" applyAlignment="1">
      <alignment horizontal="center" vertical="center"/>
    </xf>
    <xf numFmtId="49" fontId="5" fillId="15" borderId="20" xfId="1" applyNumberFormat="1" applyFont="1" applyFill="1" applyBorder="1" applyAlignment="1">
      <alignment horizontal="center" vertical="center"/>
    </xf>
    <xf numFmtId="49" fontId="5" fillId="15" borderId="5" xfId="1" applyNumberFormat="1" applyFont="1" applyFill="1" applyBorder="1" applyAlignment="1">
      <alignment horizontal="center" vertical="center"/>
    </xf>
    <xf numFmtId="49" fontId="5" fillId="15" borderId="16" xfId="1" applyNumberFormat="1" applyFont="1" applyFill="1" applyBorder="1" applyAlignment="1">
      <alignment horizontal="center" vertical="center"/>
    </xf>
    <xf numFmtId="49" fontId="5" fillId="15" borderId="8" xfId="1" applyNumberFormat="1" applyFont="1" applyFill="1" applyBorder="1" applyAlignment="1">
      <alignment horizontal="center" vertical="center"/>
    </xf>
    <xf numFmtId="49" fontId="5" fillId="15" borderId="18" xfId="1" applyNumberFormat="1" applyFont="1" applyFill="1" applyBorder="1" applyAlignment="1">
      <alignment horizontal="center" vertical="center"/>
    </xf>
    <xf numFmtId="0" fontId="5" fillId="15" borderId="24" xfId="1" applyNumberFormat="1" applyFont="1" applyFill="1" applyBorder="1" applyAlignment="1">
      <alignment horizontal="center" vertical="center"/>
    </xf>
    <xf numFmtId="0" fontId="5" fillId="15" borderId="1" xfId="1" applyNumberFormat="1" applyFont="1" applyFill="1" applyBorder="1" applyAlignment="1">
      <alignment horizontal="center" vertical="center"/>
    </xf>
    <xf numFmtId="0" fontId="5" fillId="15" borderId="20" xfId="1" applyNumberFormat="1" applyFont="1" applyFill="1" applyBorder="1" applyAlignment="1">
      <alignment horizontal="center" vertical="center"/>
    </xf>
    <xf numFmtId="0" fontId="5" fillId="15" borderId="5" xfId="1" applyNumberFormat="1" applyFont="1" applyFill="1" applyBorder="1" applyAlignment="1">
      <alignment horizontal="center" vertical="center"/>
    </xf>
    <xf numFmtId="0" fontId="5" fillId="15" borderId="16" xfId="1" applyNumberFormat="1" applyFont="1" applyFill="1" applyBorder="1" applyAlignment="1">
      <alignment horizontal="center" vertical="center"/>
    </xf>
    <xf numFmtId="0" fontId="5" fillId="15" borderId="8" xfId="1" applyNumberFormat="1" applyFont="1" applyFill="1" applyBorder="1" applyAlignment="1">
      <alignment horizontal="center" vertical="center"/>
    </xf>
    <xf numFmtId="0" fontId="5" fillId="15" borderId="24" xfId="1" applyFont="1" applyFill="1" applyBorder="1" applyAlignment="1">
      <alignment vertical="center"/>
    </xf>
    <xf numFmtId="0" fontId="5" fillId="15" borderId="1" xfId="1" applyFont="1" applyFill="1" applyBorder="1" applyAlignment="1">
      <alignment vertical="center"/>
    </xf>
    <xf numFmtId="0" fontId="5" fillId="15" borderId="20" xfId="1" applyFont="1" applyFill="1" applyBorder="1" applyAlignment="1">
      <alignment vertical="center"/>
    </xf>
    <xf numFmtId="0" fontId="5" fillId="15" borderId="24" xfId="1" applyNumberFormat="1" applyFont="1" applyFill="1" applyBorder="1" applyAlignment="1">
      <alignment vertical="center"/>
    </xf>
    <xf numFmtId="0" fontId="5" fillId="15" borderId="1" xfId="1" applyNumberFormat="1" applyFont="1" applyFill="1" applyBorder="1" applyAlignment="1">
      <alignment vertical="center"/>
    </xf>
    <xf numFmtId="0" fontId="5" fillId="15" borderId="5" xfId="1" applyNumberFormat="1" applyFont="1" applyFill="1" applyBorder="1" applyAlignment="1">
      <alignment vertical="center"/>
    </xf>
    <xf numFmtId="0" fontId="5" fillId="15" borderId="8" xfId="1" applyNumberFormat="1" applyFont="1" applyFill="1" applyBorder="1" applyAlignment="1">
      <alignment vertical="center"/>
    </xf>
    <xf numFmtId="0" fontId="5" fillId="15" borderId="20" xfId="1" applyNumberFormat="1" applyFont="1" applyFill="1" applyBorder="1" applyAlignment="1">
      <alignment vertical="center"/>
    </xf>
    <xf numFmtId="0" fontId="5" fillId="15" borderId="16" xfId="1" applyNumberFormat="1" applyFont="1" applyFill="1" applyBorder="1" applyAlignment="1">
      <alignment vertical="center"/>
    </xf>
    <xf numFmtId="0" fontId="5" fillId="15" borderId="18" xfId="1" applyNumberFormat="1" applyFont="1" applyFill="1" applyBorder="1" applyAlignment="1">
      <alignment vertical="center"/>
    </xf>
    <xf numFmtId="0" fontId="4" fillId="15" borderId="24" xfId="1" applyNumberFormat="1" applyFont="1" applyFill="1" applyBorder="1" applyAlignment="1">
      <alignment horizontal="center" vertical="center"/>
    </xf>
    <xf numFmtId="0" fontId="4" fillId="15" borderId="5" xfId="1" applyNumberFormat="1" applyFont="1" applyFill="1" applyBorder="1" applyAlignment="1">
      <alignment horizontal="center" vertical="center"/>
    </xf>
    <xf numFmtId="0" fontId="4" fillId="15" borderId="1" xfId="1" applyNumberFormat="1" applyFont="1" applyFill="1" applyBorder="1" applyAlignment="1">
      <alignment horizontal="center" vertical="center"/>
    </xf>
    <xf numFmtId="0" fontId="4" fillId="15" borderId="16" xfId="1" applyNumberFormat="1" applyFont="1" applyFill="1" applyBorder="1" applyAlignment="1">
      <alignment horizontal="center" vertical="center"/>
    </xf>
    <xf numFmtId="0" fontId="4" fillId="15" borderId="8" xfId="1" applyNumberFormat="1" applyFont="1" applyFill="1" applyBorder="1" applyAlignment="1">
      <alignment horizontal="center" vertical="center"/>
    </xf>
    <xf numFmtId="0" fontId="4" fillId="15" borderId="20" xfId="1" applyNumberFormat="1" applyFont="1" applyFill="1" applyBorder="1" applyAlignment="1">
      <alignment horizontal="center" vertical="center"/>
    </xf>
    <xf numFmtId="0" fontId="4" fillId="15" borderId="18" xfId="1" applyNumberFormat="1" applyFont="1" applyFill="1" applyBorder="1" applyAlignment="1">
      <alignment horizontal="center" vertical="center"/>
    </xf>
    <xf numFmtId="0" fontId="4" fillId="13" borderId="1" xfId="1" applyNumberFormat="1" applyFont="1" applyFill="1" applyBorder="1" applyAlignment="1">
      <alignment horizontal="center" vertical="center"/>
    </xf>
    <xf numFmtId="0" fontId="4" fillId="13" borderId="8" xfId="1" applyFont="1" applyFill="1" applyBorder="1" applyAlignment="1">
      <alignment horizontal="center" vertical="center"/>
    </xf>
    <xf numFmtId="0" fontId="4" fillId="13" borderId="24" xfId="1" applyFont="1" applyFill="1" applyBorder="1" applyAlignment="1">
      <alignment horizontal="center" vertical="center"/>
    </xf>
    <xf numFmtId="0" fontId="4" fillId="13" borderId="20" xfId="1" applyFont="1" applyFill="1" applyBorder="1" applyAlignment="1">
      <alignment horizontal="center" vertical="center"/>
    </xf>
    <xf numFmtId="0" fontId="4" fillId="13" borderId="5" xfId="1" applyFont="1" applyFill="1" applyBorder="1" applyAlignment="1">
      <alignment horizontal="center" vertical="center"/>
    </xf>
    <xf numFmtId="0" fontId="4" fillId="13" borderId="16" xfId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14" borderId="1" xfId="1" applyNumberFormat="1" applyFont="1" applyFill="1" applyBorder="1" applyAlignment="1">
      <alignment horizontal="center" vertical="center"/>
    </xf>
    <xf numFmtId="0" fontId="5" fillId="14" borderId="8" xfId="1" applyNumberFormat="1" applyFont="1" applyFill="1" applyBorder="1" applyAlignment="1">
      <alignment horizontal="center" vertical="center"/>
    </xf>
    <xf numFmtId="0" fontId="5" fillId="14" borderId="24" xfId="1" applyNumberFormat="1" applyFont="1" applyFill="1" applyBorder="1" applyAlignment="1">
      <alignment horizontal="center" vertical="center"/>
    </xf>
    <xf numFmtId="0" fontId="5" fillId="14" borderId="20" xfId="1" applyNumberFormat="1" applyFont="1" applyFill="1" applyBorder="1" applyAlignment="1">
      <alignment horizontal="center" vertical="center"/>
    </xf>
    <xf numFmtId="0" fontId="5" fillId="14" borderId="5" xfId="1" applyNumberFormat="1" applyFont="1" applyFill="1" applyBorder="1" applyAlignment="1">
      <alignment horizontal="center" vertical="center"/>
    </xf>
    <xf numFmtId="0" fontId="5" fillId="14" borderId="16" xfId="1" applyNumberFormat="1" applyFont="1" applyFill="1" applyBorder="1" applyAlignment="1">
      <alignment horizontal="center" vertical="center"/>
    </xf>
    <xf numFmtId="0" fontId="5" fillId="14" borderId="1" xfId="1" applyFont="1" applyFill="1" applyBorder="1" applyAlignment="1">
      <alignment vertical="center"/>
    </xf>
    <xf numFmtId="0" fontId="5" fillId="14" borderId="1" xfId="1" applyFont="1" applyFill="1" applyBorder="1" applyAlignment="1">
      <alignment horizontal="center" vertical="center"/>
    </xf>
    <xf numFmtId="0" fontId="5" fillId="18" borderId="1" xfId="1" applyFont="1" applyFill="1" applyBorder="1" applyAlignment="1">
      <alignment horizontal="center" vertical="center"/>
    </xf>
    <xf numFmtId="0" fontId="5" fillId="13" borderId="8" xfId="1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wrapText="1"/>
    </xf>
    <xf numFmtId="0" fontId="4" fillId="15" borderId="1" xfId="0" applyFont="1" applyFill="1" applyBorder="1" applyAlignment="1">
      <alignment wrapText="1"/>
    </xf>
    <xf numFmtId="0" fontId="4" fillId="0" borderId="1" xfId="1" applyFont="1" applyFill="1" applyBorder="1" applyAlignment="1" applyProtection="1">
      <alignment vertical="center" wrapText="1"/>
    </xf>
    <xf numFmtId="0" fontId="5" fillId="3" borderId="24" xfId="1" applyFont="1" applyFill="1" applyBorder="1" applyAlignment="1">
      <alignment horizontal="center" vertical="center"/>
    </xf>
    <xf numFmtId="0" fontId="5" fillId="19" borderId="1" xfId="1" applyFont="1" applyFill="1" applyBorder="1" applyAlignment="1">
      <alignment horizontal="center" vertical="center"/>
    </xf>
    <xf numFmtId="0" fontId="5" fillId="8" borderId="1" xfId="1" applyNumberFormat="1" applyFont="1" applyFill="1" applyBorder="1" applyAlignment="1">
      <alignment horizontal="center" vertical="center"/>
    </xf>
    <xf numFmtId="0" fontId="5" fillId="20" borderId="1" xfId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 applyProtection="1">
      <alignment horizontal="center" vertical="center" wrapText="1"/>
    </xf>
    <xf numFmtId="0" fontId="4" fillId="18" borderId="1" xfId="0" applyFont="1" applyFill="1" applyBorder="1" applyAlignment="1" applyProtection="1">
      <alignment horizontal="center" vertical="center" wrapText="1"/>
    </xf>
    <xf numFmtId="0" fontId="5" fillId="9" borderId="1" xfId="1" applyFont="1" applyFill="1" applyBorder="1" applyAlignment="1" applyProtection="1">
      <alignment vertical="center" wrapText="1"/>
    </xf>
    <xf numFmtId="0" fontId="5" fillId="14" borderId="1" xfId="0" applyFont="1" applyFill="1" applyBorder="1" applyAlignment="1" applyProtection="1">
      <alignment vertical="center" wrapText="1"/>
    </xf>
    <xf numFmtId="0" fontId="5" fillId="14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14" borderId="1" xfId="0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5" fillId="14" borderId="1" xfId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vertical="center" wrapText="1"/>
    </xf>
    <xf numFmtId="0" fontId="5" fillId="8" borderId="1" xfId="1" applyFont="1" applyFill="1" applyBorder="1" applyAlignment="1" applyProtection="1">
      <alignment vertical="center" wrapText="1"/>
    </xf>
    <xf numFmtId="0" fontId="5" fillId="8" borderId="1" xfId="1" applyFont="1" applyFill="1" applyBorder="1" applyAlignment="1">
      <alignment vertical="center" wrapText="1"/>
    </xf>
    <xf numFmtId="0" fontId="5" fillId="9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5" fillId="9" borderId="1" xfId="1" applyFont="1" applyFill="1" applyBorder="1" applyAlignment="1" applyProtection="1">
      <alignment horizontal="justify" vertical="center" wrapText="1"/>
    </xf>
    <xf numFmtId="0" fontId="5" fillId="14" borderId="1" xfId="1" applyFont="1" applyFill="1" applyBorder="1" applyAlignment="1">
      <alignment wrapText="1"/>
    </xf>
    <xf numFmtId="0" fontId="4" fillId="13" borderId="1" xfId="1" applyFont="1" applyFill="1" applyBorder="1"/>
    <xf numFmtId="0" fontId="4" fillId="13" borderId="1" xfId="1" applyFont="1" applyFill="1" applyBorder="1" applyAlignment="1">
      <alignment wrapText="1"/>
    </xf>
    <xf numFmtId="0" fontId="4" fillId="0" borderId="1" xfId="1" applyFont="1" applyFill="1" applyBorder="1" applyAlignment="1" applyProtection="1">
      <alignment horizontal="justify" vertical="center" wrapText="1"/>
    </xf>
    <xf numFmtId="0" fontId="5" fillId="14" borderId="1" xfId="1" applyFont="1" applyFill="1" applyBorder="1"/>
    <xf numFmtId="0" fontId="8" fillId="0" borderId="1" xfId="1" applyFont="1" applyFill="1" applyBorder="1" applyAlignment="1">
      <alignment vertical="center" wrapText="1"/>
    </xf>
    <xf numFmtId="0" fontId="5" fillId="14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/>
    </xf>
    <xf numFmtId="0" fontId="4" fillId="3" borderId="5" xfId="1" applyFont="1" applyFill="1" applyBorder="1" applyAlignment="1">
      <alignment horizontal="center" vertical="center"/>
    </xf>
    <xf numFmtId="0" fontId="11" fillId="0" borderId="1" xfId="1" applyFont="1" applyBorder="1" applyAlignment="1">
      <alignment vertical="center" wrapText="1"/>
    </xf>
    <xf numFmtId="0" fontId="5" fillId="14" borderId="8" xfId="1" applyFont="1" applyFill="1" applyBorder="1" applyAlignment="1">
      <alignment horizontal="center" vertical="center"/>
    </xf>
    <xf numFmtId="0" fontId="5" fillId="14" borderId="24" xfId="1" applyFont="1" applyFill="1" applyBorder="1" applyAlignment="1">
      <alignment horizontal="center" vertical="center"/>
    </xf>
    <xf numFmtId="0" fontId="5" fillId="14" borderId="20" xfId="1" applyFont="1" applyFill="1" applyBorder="1" applyAlignment="1">
      <alignment horizontal="center" vertical="center"/>
    </xf>
    <xf numFmtId="0" fontId="5" fillId="14" borderId="5" xfId="1" applyFont="1" applyFill="1" applyBorder="1" applyAlignment="1">
      <alignment horizontal="center" vertical="center"/>
    </xf>
    <xf numFmtId="0" fontId="5" fillId="14" borderId="16" xfId="1" applyFont="1" applyFill="1" applyBorder="1" applyAlignment="1">
      <alignment horizontal="center" vertical="center"/>
    </xf>
    <xf numFmtId="0" fontId="5" fillId="14" borderId="1" xfId="0" applyFont="1" applyFill="1" applyBorder="1" applyAlignment="1" applyProtection="1">
      <alignment horizontal="center" vertical="center" wrapText="1"/>
    </xf>
    <xf numFmtId="0" fontId="2" fillId="14" borderId="1" xfId="1" applyFont="1" applyFill="1" applyBorder="1" applyAlignment="1" applyProtection="1">
      <alignment vertical="center" wrapText="1"/>
    </xf>
    <xf numFmtId="49" fontId="5" fillId="0" borderId="8" xfId="1" applyNumberFormat="1" applyFont="1" applyFill="1" applyBorder="1" applyAlignment="1">
      <alignment vertical="center"/>
    </xf>
    <xf numFmtId="49" fontId="5" fillId="0" borderId="8" xfId="1" applyNumberFormat="1" applyFont="1" applyFill="1" applyBorder="1" applyAlignment="1">
      <alignment horizontal="center" vertical="center"/>
    </xf>
    <xf numFmtId="49" fontId="5" fillId="14" borderId="3" xfId="0" applyNumberFormat="1" applyFont="1" applyFill="1" applyBorder="1" applyAlignment="1" applyProtection="1">
      <alignment horizontal="center" vertical="center" wrapText="1"/>
    </xf>
    <xf numFmtId="0" fontId="5" fillId="21" borderId="5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0" fontId="5" fillId="9" borderId="1" xfId="1" applyFont="1" applyFill="1" applyBorder="1" applyAlignment="1" applyProtection="1">
      <alignment horizontal="center" vertical="center" wrapText="1"/>
    </xf>
    <xf numFmtId="0" fontId="5" fillId="22" borderId="5" xfId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15" borderId="1" xfId="0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16" borderId="1" xfId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16" borderId="1" xfId="1" applyFont="1" applyFill="1" applyBorder="1" applyAlignment="1">
      <alignment horizontal="center" vertical="center" wrapText="1"/>
    </xf>
    <xf numFmtId="0" fontId="5" fillId="14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22" borderId="1" xfId="1" applyFont="1" applyFill="1" applyBorder="1" applyAlignment="1">
      <alignment horizontal="center" vertical="center"/>
    </xf>
    <xf numFmtId="0" fontId="5" fillId="22" borderId="8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16" fillId="0" borderId="0" xfId="0" applyFont="1"/>
    <xf numFmtId="0" fontId="21" fillId="0" borderId="0" xfId="0" applyFont="1" applyAlignment="1">
      <alignment vertical="center"/>
    </xf>
    <xf numFmtId="0" fontId="22" fillId="0" borderId="0" xfId="0" applyFont="1"/>
    <xf numFmtId="0" fontId="5" fillId="0" borderId="0" xfId="0" applyFont="1" applyFill="1" applyAlignment="1">
      <alignment horizontal="center"/>
    </xf>
    <xf numFmtId="0" fontId="23" fillId="0" borderId="0" xfId="0" applyFont="1" applyFill="1"/>
    <xf numFmtId="0" fontId="23" fillId="2" borderId="1" xfId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23" fillId="4" borderId="1" xfId="1" applyFont="1" applyFill="1" applyBorder="1" applyAlignment="1">
      <alignment horizontal="center" vertical="center"/>
    </xf>
    <xf numFmtId="0" fontId="23" fillId="3" borderId="1" xfId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top"/>
    </xf>
    <xf numFmtId="0" fontId="4" fillId="4" borderId="24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0" fontId="23" fillId="0" borderId="0" xfId="1" applyFont="1" applyFill="1"/>
    <xf numFmtId="0" fontId="23" fillId="0" borderId="0" xfId="1" applyNumberFormat="1" applyFont="1" applyFill="1"/>
    <xf numFmtId="0" fontId="5" fillId="0" borderId="0" xfId="1" applyNumberFormat="1" applyFont="1" applyFill="1" applyBorder="1" applyAlignment="1">
      <alignment horizontal="center" vertical="center" textRotation="90"/>
    </xf>
    <xf numFmtId="0" fontId="23" fillId="0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3" xfId="1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49" fontId="23" fillId="0" borderId="0" xfId="0" applyNumberFormat="1" applyFont="1" applyAlignment="1">
      <alignment vertical="center"/>
    </xf>
    <xf numFmtId="49" fontId="3" fillId="13" borderId="1" xfId="1" applyNumberFormat="1" applyFont="1" applyFill="1" applyBorder="1" applyAlignment="1">
      <alignment horizontal="center" vertical="center" wrapText="1"/>
    </xf>
    <xf numFmtId="0" fontId="4" fillId="13" borderId="1" xfId="1" applyFont="1" applyFill="1" applyBorder="1" applyAlignment="1">
      <alignment horizontal="center" vertical="center" wrapText="1"/>
    </xf>
    <xf numFmtId="0" fontId="23" fillId="4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7" fillId="0" borderId="0" xfId="0" applyFont="1"/>
    <xf numFmtId="0" fontId="21" fillId="0" borderId="29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49" fontId="22" fillId="0" borderId="31" xfId="0" applyNumberFormat="1" applyFont="1" applyBorder="1" applyAlignment="1">
      <alignment horizontal="center" vertical="center" wrapText="1"/>
    </xf>
    <xf numFmtId="0" fontId="28" fillId="0" borderId="0" xfId="0" applyFont="1"/>
    <xf numFmtId="0" fontId="21" fillId="0" borderId="30" xfId="0" applyFont="1" applyBorder="1" applyAlignment="1">
      <alignment horizontal="center" vertical="center" wrapText="1"/>
    </xf>
    <xf numFmtId="49" fontId="21" fillId="0" borderId="31" xfId="0" applyNumberFormat="1" applyFont="1" applyBorder="1" applyAlignment="1">
      <alignment horizontal="center" vertical="center" wrapText="1"/>
    </xf>
    <xf numFmtId="0" fontId="5" fillId="15" borderId="18" xfId="1" applyNumberFormat="1" applyFont="1" applyFill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5" xfId="1" applyFont="1" applyFill="1" applyBorder="1" applyAlignment="1">
      <alignment horizontal="right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textRotation="90" wrapText="1"/>
    </xf>
    <xf numFmtId="0" fontId="5" fillId="0" borderId="8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29" fillId="0" borderId="0" xfId="0" applyFont="1" applyFill="1"/>
    <xf numFmtId="0" fontId="30" fillId="0" borderId="0" xfId="0" applyFont="1" applyFill="1"/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right"/>
    </xf>
    <xf numFmtId="0" fontId="5" fillId="15" borderId="19" xfId="1" applyNumberFormat="1" applyFont="1" applyFill="1" applyBorder="1" applyAlignment="1">
      <alignment horizontal="center" vertical="center"/>
    </xf>
    <xf numFmtId="0" fontId="5" fillId="15" borderId="13" xfId="1" applyNumberFormat="1" applyFont="1" applyFill="1" applyBorder="1" applyAlignment="1">
      <alignment horizontal="center" vertical="center"/>
    </xf>
    <xf numFmtId="0" fontId="5" fillId="15" borderId="22" xfId="1" applyNumberFormat="1" applyFont="1" applyFill="1" applyBorder="1" applyAlignment="1">
      <alignment horizontal="center" vertical="center"/>
    </xf>
    <xf numFmtId="0" fontId="5" fillId="15" borderId="25" xfId="1" applyNumberFormat="1" applyFont="1" applyFill="1" applyBorder="1" applyAlignment="1">
      <alignment horizontal="center" vertical="center"/>
    </xf>
    <xf numFmtId="0" fontId="5" fillId="15" borderId="18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4" xfId="1" applyFont="1" applyFill="1" applyBorder="1" applyAlignment="1">
      <alignment horizontal="center" vertical="center" textRotation="90"/>
    </xf>
    <xf numFmtId="0" fontId="5" fillId="0" borderId="3" xfId="1" applyFont="1" applyFill="1" applyBorder="1" applyAlignment="1">
      <alignment horizontal="center" vertical="center" textRotation="90"/>
    </xf>
    <xf numFmtId="0" fontId="4" fillId="0" borderId="8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4" borderId="8" xfId="1" applyFont="1" applyFill="1" applyBorder="1" applyAlignment="1">
      <alignment horizontal="left" vertical="center" wrapText="1"/>
    </xf>
    <xf numFmtId="0" fontId="4" fillId="4" borderId="5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left" vertical="center" wrapText="1"/>
    </xf>
    <xf numFmtId="49" fontId="5" fillId="0" borderId="25" xfId="1" applyNumberFormat="1" applyFont="1" applyFill="1" applyBorder="1" applyAlignment="1">
      <alignment horizontal="center" vertical="center"/>
    </xf>
    <xf numFmtId="0" fontId="5" fillId="0" borderId="13" xfId="1" applyNumberFormat="1" applyFont="1" applyFill="1" applyBorder="1" applyAlignment="1">
      <alignment horizontal="center" vertical="center"/>
    </xf>
    <xf numFmtId="0" fontId="5" fillId="0" borderId="18" xfId="1" applyNumberFormat="1" applyFont="1" applyFill="1" applyBorder="1" applyAlignment="1">
      <alignment horizontal="center" vertical="center"/>
    </xf>
    <xf numFmtId="49" fontId="5" fillId="0" borderId="19" xfId="1" applyNumberFormat="1" applyFont="1" applyFill="1" applyBorder="1" applyAlignment="1">
      <alignment horizontal="center" vertical="center"/>
    </xf>
    <xf numFmtId="0" fontId="5" fillId="0" borderId="22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8" xfId="1" applyFont="1" applyFill="1" applyBorder="1" applyAlignment="1">
      <alignment horizontal="right" vertical="center" wrapText="1"/>
    </xf>
    <xf numFmtId="0" fontId="5" fillId="0" borderId="5" xfId="1" applyFont="1" applyFill="1" applyBorder="1" applyAlignment="1">
      <alignment horizontal="right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15" borderId="13" xfId="1" applyFont="1" applyFill="1" applyBorder="1" applyAlignment="1">
      <alignment horizontal="center" vertical="top"/>
    </xf>
    <xf numFmtId="0" fontId="5" fillId="15" borderId="22" xfId="1" applyFont="1" applyFill="1" applyBorder="1" applyAlignment="1">
      <alignment horizontal="center" vertical="top"/>
    </xf>
    <xf numFmtId="0" fontId="5" fillId="15" borderId="25" xfId="1" applyFont="1" applyFill="1" applyBorder="1" applyAlignment="1">
      <alignment horizontal="center" vertical="top"/>
    </xf>
    <xf numFmtId="0" fontId="5" fillId="15" borderId="18" xfId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textRotation="90" wrapText="1"/>
    </xf>
    <xf numFmtId="0" fontId="5" fillId="0" borderId="4" xfId="1" applyFont="1" applyFill="1" applyBorder="1" applyAlignment="1">
      <alignment horizontal="center" textRotation="90" wrapText="1"/>
    </xf>
    <xf numFmtId="0" fontId="5" fillId="0" borderId="3" xfId="1" applyFont="1" applyFill="1" applyBorder="1" applyAlignment="1">
      <alignment horizontal="center" textRotation="90" wrapText="1"/>
    </xf>
    <xf numFmtId="0" fontId="5" fillId="15" borderId="8" xfId="1" applyFont="1" applyFill="1" applyBorder="1" applyAlignment="1">
      <alignment horizontal="center" vertical="top"/>
    </xf>
    <xf numFmtId="0" fontId="5" fillId="0" borderId="19" xfId="1" applyFont="1" applyFill="1" applyBorder="1" applyAlignment="1">
      <alignment horizontal="center" vertical="top"/>
    </xf>
    <xf numFmtId="0" fontId="5" fillId="0" borderId="13" xfId="1" applyFont="1" applyFill="1" applyBorder="1" applyAlignment="1">
      <alignment horizontal="center" vertical="top"/>
    </xf>
    <xf numFmtId="0" fontId="5" fillId="0" borderId="22" xfId="1" applyFont="1" applyFill="1" applyBorder="1" applyAlignment="1">
      <alignment horizontal="center" vertical="top"/>
    </xf>
    <xf numFmtId="0" fontId="5" fillId="0" borderId="25" xfId="1" applyFont="1" applyFill="1" applyBorder="1" applyAlignment="1">
      <alignment horizontal="center" vertical="top"/>
    </xf>
    <xf numFmtId="0" fontId="5" fillId="0" borderId="18" xfId="1" applyFont="1" applyFill="1" applyBorder="1" applyAlignment="1">
      <alignment horizontal="center" vertical="top"/>
    </xf>
    <xf numFmtId="0" fontId="5" fillId="0" borderId="8" xfId="1" applyFont="1" applyFill="1" applyBorder="1" applyAlignment="1">
      <alignment horizontal="center" vertical="top"/>
    </xf>
    <xf numFmtId="0" fontId="5" fillId="15" borderId="19" xfId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textRotation="90"/>
    </xf>
    <xf numFmtId="0" fontId="5" fillId="0" borderId="4" xfId="1" applyFont="1" applyFill="1" applyBorder="1" applyAlignment="1">
      <alignment horizontal="center" textRotation="90"/>
    </xf>
    <xf numFmtId="0" fontId="5" fillId="0" borderId="3" xfId="1" applyFont="1" applyFill="1" applyBorder="1" applyAlignment="1">
      <alignment horizontal="center" textRotation="90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wrapText="1"/>
    </xf>
    <xf numFmtId="0" fontId="4" fillId="0" borderId="13" xfId="1" applyFont="1" applyFill="1" applyBorder="1" applyAlignment="1">
      <alignment horizontal="center" wrapText="1"/>
    </xf>
    <xf numFmtId="0" fontId="4" fillId="0" borderId="5" xfId="1" applyFont="1" applyFill="1" applyBorder="1" applyAlignment="1">
      <alignment horizont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4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textRotation="90"/>
    </xf>
    <xf numFmtId="0" fontId="5" fillId="3" borderId="4" xfId="1" applyNumberFormat="1" applyFont="1" applyFill="1" applyBorder="1" applyAlignment="1">
      <alignment horizontal="center" textRotation="90"/>
    </xf>
    <xf numFmtId="0" fontId="5" fillId="3" borderId="3" xfId="1" applyNumberFormat="1" applyFont="1" applyFill="1" applyBorder="1" applyAlignment="1">
      <alignment horizontal="center" textRotation="90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textRotation="90" wrapText="1"/>
    </xf>
    <xf numFmtId="0" fontId="5" fillId="0" borderId="4" xfId="1" applyFont="1" applyFill="1" applyBorder="1" applyAlignment="1">
      <alignment horizontal="center" vertical="center" textRotation="90" wrapText="1"/>
    </xf>
    <xf numFmtId="0" fontId="5" fillId="0" borderId="3" xfId="1" applyFont="1" applyFill="1" applyBorder="1" applyAlignment="1">
      <alignment horizontal="center" vertical="center" textRotation="90" wrapText="1"/>
    </xf>
    <xf numFmtId="0" fontId="5" fillId="13" borderId="2" xfId="1" applyFont="1" applyFill="1" applyBorder="1" applyAlignment="1">
      <alignment horizontal="center" textRotation="90" wrapText="1"/>
    </xf>
    <xf numFmtId="0" fontId="5" fillId="13" borderId="4" xfId="1" applyFont="1" applyFill="1" applyBorder="1" applyAlignment="1">
      <alignment horizontal="center" textRotation="90" wrapText="1"/>
    </xf>
    <xf numFmtId="0" fontId="5" fillId="13" borderId="3" xfId="1" applyFont="1" applyFill="1" applyBorder="1" applyAlignment="1">
      <alignment horizontal="center" textRotation="90" wrapText="1"/>
    </xf>
    <xf numFmtId="0" fontId="21" fillId="0" borderId="26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8080"/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A4" sqref="A4"/>
    </sheetView>
  </sheetViews>
  <sheetFormatPr defaultRowHeight="15" x14ac:dyDescent="0.25"/>
  <sheetData>
    <row r="1" spans="1:14" ht="18.75" x14ac:dyDescent="0.3">
      <c r="A1" s="420" t="s">
        <v>184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</row>
    <row r="2" spans="1:14" ht="18.75" x14ac:dyDescent="0.3">
      <c r="A2" s="426" t="s">
        <v>185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</row>
    <row r="3" spans="1:14" ht="18.75" x14ac:dyDescent="0.3">
      <c r="A3" s="426" t="s">
        <v>186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</row>
    <row r="5" spans="1:14" ht="18.75" x14ac:dyDescent="0.3">
      <c r="A5" s="422" t="s">
        <v>187</v>
      </c>
      <c r="B5" s="422"/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</row>
    <row r="6" spans="1:14" ht="18.75" x14ac:dyDescent="0.3">
      <c r="A6" s="420" t="s">
        <v>188</v>
      </c>
      <c r="B6" s="420"/>
      <c r="C6" s="420"/>
      <c r="D6" s="420"/>
      <c r="E6" s="420"/>
      <c r="F6" s="420"/>
      <c r="G6" s="420"/>
      <c r="H6" s="420"/>
      <c r="I6" s="420"/>
      <c r="J6" s="420"/>
      <c r="K6" s="420"/>
      <c r="L6" s="420"/>
      <c r="M6" s="420"/>
      <c r="N6" s="420"/>
    </row>
    <row r="7" spans="1:14" ht="18.75" x14ac:dyDescent="0.3">
      <c r="A7" s="420" t="s">
        <v>189</v>
      </c>
      <c r="B7" s="420"/>
      <c r="C7" s="420"/>
      <c r="D7" s="420"/>
      <c r="E7" s="420"/>
      <c r="F7" s="420"/>
      <c r="G7" s="420"/>
      <c r="H7" s="420"/>
      <c r="I7" s="420"/>
      <c r="J7" s="420"/>
      <c r="K7" s="420"/>
      <c r="L7" s="420"/>
      <c r="M7" s="420"/>
      <c r="N7" s="420"/>
    </row>
    <row r="8" spans="1:14" ht="19.5" x14ac:dyDescent="0.35">
      <c r="A8" s="422" t="s">
        <v>190</v>
      </c>
      <c r="B8" s="423"/>
      <c r="C8" s="423"/>
      <c r="D8" s="423"/>
      <c r="E8" s="423"/>
      <c r="F8" s="423"/>
      <c r="G8" s="423"/>
      <c r="H8" s="423"/>
      <c r="I8" s="423"/>
      <c r="J8" s="423"/>
      <c r="K8" s="423"/>
      <c r="L8" s="423"/>
      <c r="M8" s="423"/>
      <c r="N8" s="423"/>
    </row>
    <row r="9" spans="1:14" ht="18.75" x14ac:dyDescent="0.3">
      <c r="A9" s="420" t="s">
        <v>191</v>
      </c>
      <c r="B9" s="420"/>
      <c r="C9" s="420"/>
      <c r="D9" s="420"/>
      <c r="E9" s="420"/>
      <c r="F9" s="420"/>
      <c r="G9" s="420"/>
      <c r="H9" s="420"/>
      <c r="I9" s="420"/>
      <c r="J9" s="420"/>
      <c r="K9" s="420"/>
      <c r="L9" s="420"/>
      <c r="M9" s="420"/>
      <c r="N9" s="420"/>
    </row>
    <row r="10" spans="1:14" ht="18.75" x14ac:dyDescent="0.3">
      <c r="A10" s="420" t="s">
        <v>192</v>
      </c>
      <c r="B10" s="420"/>
      <c r="C10" s="420"/>
      <c r="D10" s="420"/>
      <c r="E10" s="420"/>
      <c r="F10" s="420"/>
      <c r="G10" s="420"/>
      <c r="H10" s="420"/>
      <c r="I10" s="420"/>
      <c r="J10" s="420"/>
      <c r="K10" s="420"/>
      <c r="L10" s="420"/>
      <c r="M10" s="420"/>
      <c r="N10" s="420"/>
    </row>
    <row r="11" spans="1:14" ht="15.75" x14ac:dyDescent="0.25">
      <c r="A11" s="424" t="s">
        <v>196</v>
      </c>
      <c r="B11" s="425"/>
      <c r="C11" s="425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</row>
    <row r="12" spans="1:14" ht="18.75" x14ac:dyDescent="0.3">
      <c r="A12" s="420" t="s">
        <v>199</v>
      </c>
      <c r="B12" s="420"/>
      <c r="C12" s="420"/>
      <c r="D12" s="420"/>
      <c r="E12" s="420"/>
      <c r="F12" s="420"/>
      <c r="G12" s="420"/>
      <c r="H12" s="420"/>
      <c r="I12" s="420"/>
      <c r="J12" s="420"/>
      <c r="K12" s="420"/>
      <c r="L12" s="420"/>
      <c r="M12" s="420"/>
      <c r="N12" s="420"/>
    </row>
    <row r="13" spans="1:14" ht="15.75" x14ac:dyDescent="0.25">
      <c r="A13" s="421"/>
      <c r="B13" s="421"/>
      <c r="C13" s="421"/>
      <c r="D13" s="421"/>
      <c r="E13" s="421"/>
      <c r="F13" s="421"/>
      <c r="G13" s="421"/>
      <c r="H13" s="421"/>
      <c r="I13" s="421"/>
      <c r="J13" s="421"/>
      <c r="K13" s="421"/>
      <c r="L13" s="421"/>
      <c r="M13" s="421"/>
      <c r="N13" s="421"/>
    </row>
    <row r="14" spans="1:14" ht="18.75" x14ac:dyDescent="0.3">
      <c r="A14" s="419"/>
      <c r="B14" s="420"/>
      <c r="C14" s="420"/>
      <c r="D14" s="420"/>
      <c r="E14" s="420"/>
      <c r="F14" s="420"/>
      <c r="G14" s="420"/>
      <c r="H14" s="420"/>
      <c r="I14" s="420"/>
      <c r="J14" s="420"/>
      <c r="K14" s="420"/>
      <c r="L14" s="420"/>
      <c r="M14" s="420"/>
      <c r="N14" s="420"/>
    </row>
    <row r="15" spans="1:14" ht="15.75" x14ac:dyDescent="0.25">
      <c r="A15" s="421" t="s">
        <v>193</v>
      </c>
      <c r="B15" s="421"/>
      <c r="C15" s="421"/>
      <c r="D15" s="421"/>
      <c r="E15" s="421"/>
      <c r="F15" s="421"/>
      <c r="G15" s="421"/>
      <c r="H15" s="421"/>
      <c r="I15" s="421"/>
      <c r="J15" s="421"/>
      <c r="K15" s="421"/>
      <c r="L15" s="421"/>
      <c r="M15" s="421"/>
      <c r="N15" s="421"/>
    </row>
    <row r="16" spans="1:14" ht="18.75" x14ac:dyDescent="0.3">
      <c r="B16" s="369"/>
      <c r="C16" s="369"/>
      <c r="D16" s="369"/>
      <c r="E16" s="369"/>
      <c r="F16" s="369"/>
      <c r="G16" s="370" t="s">
        <v>197</v>
      </c>
      <c r="I16" s="369"/>
      <c r="J16" s="369"/>
      <c r="K16" s="369"/>
      <c r="L16" s="369"/>
      <c r="M16" s="369"/>
      <c r="N16" s="369"/>
    </row>
    <row r="17" spans="2:14" ht="18.75" x14ac:dyDescent="0.3">
      <c r="B17" s="369"/>
      <c r="C17" s="369"/>
      <c r="D17" s="369"/>
      <c r="E17" s="369"/>
      <c r="F17" s="369"/>
      <c r="G17" s="370" t="s">
        <v>194</v>
      </c>
      <c r="I17" s="369"/>
      <c r="J17" s="369"/>
      <c r="K17" s="369"/>
      <c r="L17" s="369"/>
      <c r="M17" s="369"/>
      <c r="N17" s="369"/>
    </row>
    <row r="18" spans="2:14" ht="18.75" x14ac:dyDescent="0.3">
      <c r="B18" s="369"/>
      <c r="C18" s="369"/>
      <c r="D18" s="369"/>
      <c r="E18" s="369"/>
      <c r="F18" s="369"/>
      <c r="G18" s="370" t="s">
        <v>198</v>
      </c>
      <c r="I18" s="369"/>
      <c r="J18" s="369"/>
      <c r="K18" s="369"/>
      <c r="L18" s="369"/>
      <c r="M18" s="369"/>
      <c r="N18" s="369"/>
    </row>
    <row r="19" spans="2:14" ht="18.75" x14ac:dyDescent="0.3">
      <c r="B19" s="369"/>
      <c r="C19" s="369"/>
      <c r="D19" s="369"/>
      <c r="E19" s="369"/>
      <c r="F19" s="369"/>
      <c r="G19" s="371" t="s">
        <v>195</v>
      </c>
      <c r="I19" s="369"/>
      <c r="J19" s="369"/>
      <c r="K19" s="369"/>
      <c r="L19" s="369"/>
      <c r="M19" s="369"/>
      <c r="N19" s="369"/>
    </row>
  </sheetData>
  <mergeCells count="14">
    <mergeCell ref="A7:N7"/>
    <mergeCell ref="A1:N1"/>
    <mergeCell ref="A2:N2"/>
    <mergeCell ref="A3:N3"/>
    <mergeCell ref="A5:N5"/>
    <mergeCell ref="A6:N6"/>
    <mergeCell ref="A14:N14"/>
    <mergeCell ref="A15:N15"/>
    <mergeCell ref="A8:N8"/>
    <mergeCell ref="A9:N9"/>
    <mergeCell ref="A10:N10"/>
    <mergeCell ref="A11:N11"/>
    <mergeCell ref="A12:N12"/>
    <mergeCell ref="A13:N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234"/>
  <sheetViews>
    <sheetView tabSelected="1" topLeftCell="A3" zoomScale="60" zoomScaleNormal="60" workbookViewId="0">
      <pane xSplit="4" ySplit="16" topLeftCell="E19" activePane="bottomRight" state="frozen"/>
      <selection activeCell="A3" sqref="A3"/>
      <selection pane="topRight" activeCell="E3" sqref="E3"/>
      <selection pane="bottomLeft" activeCell="A19" sqref="A19"/>
      <selection pane="bottomRight" activeCell="A3" sqref="A3"/>
    </sheetView>
  </sheetViews>
  <sheetFormatPr defaultColWidth="9.140625" defaultRowHeight="18.75" x14ac:dyDescent="0.25"/>
  <cols>
    <col min="1" max="1" width="15.7109375" style="20" customWidth="1"/>
    <col min="2" max="2" width="44.5703125" style="20" customWidth="1"/>
    <col min="3" max="3" width="18.7109375" style="20" customWidth="1"/>
    <col min="4" max="4" width="7.140625" style="20" hidden="1" customWidth="1"/>
    <col min="5" max="5" width="6.42578125" style="20" customWidth="1"/>
    <col min="6" max="6" width="10.5703125" style="20" customWidth="1"/>
    <col min="7" max="7" width="9.140625" style="77"/>
    <col min="8" max="8" width="8.140625" style="20" customWidth="1"/>
    <col min="9" max="9" width="10.140625" style="20" customWidth="1"/>
    <col min="10" max="11" width="9.28515625" style="20" bestFit="1" customWidth="1"/>
    <col min="12" max="12" width="9.28515625" style="20" customWidth="1"/>
    <col min="13" max="13" width="7.42578125" style="20" customWidth="1"/>
    <col min="14" max="15" width="6.28515625" style="20" customWidth="1"/>
    <col min="16" max="16" width="6.140625" style="20" customWidth="1"/>
    <col min="17" max="17" width="9.28515625" style="20" bestFit="1" customWidth="1"/>
    <col min="18" max="20" width="5.7109375" style="20" customWidth="1"/>
    <col min="21" max="21" width="5.7109375" style="78" customWidth="1"/>
    <col min="22" max="22" width="9.28515625" style="20" bestFit="1" customWidth="1"/>
    <col min="23" max="25" width="5.7109375" style="20" customWidth="1"/>
    <col min="26" max="26" width="5.7109375" style="78" customWidth="1"/>
    <col min="27" max="27" width="9.28515625" style="20" bestFit="1" customWidth="1"/>
    <col min="28" max="30" width="5.7109375" style="20" customWidth="1"/>
    <col min="31" max="31" width="5.7109375" style="78" customWidth="1"/>
    <col min="32" max="32" width="9.28515625" style="20" bestFit="1" customWidth="1"/>
    <col min="33" max="35" width="5.7109375" style="20" customWidth="1"/>
    <col min="36" max="36" width="5.7109375" style="78" customWidth="1"/>
    <col min="37" max="37" width="4.140625" style="20" hidden="1" customWidth="1"/>
    <col min="38" max="38" width="4.42578125" style="20" hidden="1" customWidth="1"/>
    <col min="39" max="39" width="2.42578125" style="20" hidden="1" customWidth="1"/>
    <col min="40" max="40" width="3.85546875" style="20" hidden="1" customWidth="1"/>
    <col min="41" max="41" width="2.85546875" style="78" hidden="1" customWidth="1"/>
    <col min="42" max="42" width="2.5703125" style="20" hidden="1" customWidth="1"/>
    <col min="43" max="43" width="3.28515625" style="20" hidden="1" customWidth="1"/>
    <col min="44" max="44" width="2.42578125" style="20" hidden="1" customWidth="1"/>
    <col min="45" max="45" width="2.7109375" style="20" hidden="1" customWidth="1"/>
    <col min="46" max="46" width="3" style="78" hidden="1" customWidth="1"/>
    <col min="47" max="47" width="3.42578125" style="78" hidden="1" customWidth="1"/>
    <col min="48" max="49" width="3" style="78" hidden="1" customWidth="1"/>
    <col min="50" max="51" width="2.42578125" style="78" hidden="1" customWidth="1"/>
    <col min="52" max="52" width="3" style="78" hidden="1" customWidth="1"/>
    <col min="53" max="55" width="2.85546875" style="78" hidden="1" customWidth="1"/>
    <col min="56" max="56" width="1.85546875" style="78" hidden="1" customWidth="1"/>
    <col min="57" max="57" width="12.85546875" style="79" bestFit="1" customWidth="1"/>
    <col min="58" max="58" width="11.7109375" style="20" customWidth="1"/>
    <col min="59" max="64" width="9.140625" style="20"/>
    <col min="65" max="65" width="9.140625" style="390"/>
    <col min="66" max="16384" width="9.140625" style="20"/>
  </cols>
  <sheetData>
    <row r="1" spans="1:94" s="373" customFormat="1" hidden="1" x14ac:dyDescent="0.3">
      <c r="A1" s="383"/>
      <c r="B1" s="23" t="s">
        <v>0</v>
      </c>
      <c r="C1" s="383"/>
      <c r="D1" s="384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3"/>
      <c r="AU1" s="383"/>
      <c r="AV1" s="383"/>
      <c r="AW1" s="383"/>
      <c r="AX1" s="383"/>
      <c r="AY1" s="383"/>
      <c r="AZ1" s="383"/>
      <c r="BA1" s="383"/>
      <c r="BB1" s="383"/>
      <c r="BC1" s="383"/>
      <c r="BD1" s="383"/>
      <c r="BE1" s="383"/>
      <c r="BF1" s="383"/>
      <c r="BM1" s="386"/>
    </row>
    <row r="2" spans="1:94" s="373" customFormat="1" hidden="1" x14ac:dyDescent="0.3">
      <c r="A2" s="21"/>
      <c r="B2" s="21" t="s">
        <v>1</v>
      </c>
      <c r="C2" s="22" t="s">
        <v>201</v>
      </c>
      <c r="D2" s="384"/>
      <c r="E2" s="384"/>
      <c r="G2" s="22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23"/>
      <c r="W2" s="23"/>
      <c r="X2" s="23"/>
      <c r="Y2" s="23"/>
      <c r="Z2" s="2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383"/>
      <c r="AV2" s="383"/>
      <c r="AW2" s="383"/>
      <c r="AX2" s="383"/>
      <c r="AY2" s="383"/>
      <c r="AZ2" s="383"/>
      <c r="BA2" s="383"/>
      <c r="BB2" s="383"/>
      <c r="BC2" s="383"/>
      <c r="BD2" s="383"/>
      <c r="BE2" s="383"/>
      <c r="BF2" s="383"/>
      <c r="BM2" s="386"/>
    </row>
    <row r="3" spans="1:94" s="373" customFormat="1" x14ac:dyDescent="0.3">
      <c r="A3" s="21"/>
      <c r="B3" s="397" t="s">
        <v>237</v>
      </c>
      <c r="C3" s="22"/>
      <c r="D3" s="384"/>
      <c r="E3" s="384"/>
      <c r="G3" s="22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23"/>
      <c r="W3" s="23"/>
      <c r="X3" s="23"/>
      <c r="Y3" s="23"/>
      <c r="Z3" s="23"/>
      <c r="AA3" s="383"/>
      <c r="AB3" s="383"/>
      <c r="AC3" s="383"/>
      <c r="AD3" s="383"/>
      <c r="AE3" s="383"/>
      <c r="AF3" s="383"/>
      <c r="AG3" s="383"/>
      <c r="AH3" s="383"/>
      <c r="AI3" s="383"/>
      <c r="AJ3" s="383"/>
      <c r="AK3" s="383"/>
      <c r="AL3" s="383"/>
      <c r="AM3" s="383"/>
      <c r="AN3" s="383"/>
      <c r="AO3" s="383"/>
      <c r="AP3" s="383"/>
      <c r="AQ3" s="383"/>
      <c r="AR3" s="383"/>
      <c r="AS3" s="383"/>
      <c r="AT3" s="383"/>
      <c r="AU3" s="383"/>
      <c r="AV3" s="383"/>
      <c r="AW3" s="383"/>
      <c r="AX3" s="383"/>
      <c r="AY3" s="383"/>
      <c r="AZ3" s="383"/>
      <c r="BA3" s="383"/>
      <c r="BB3" s="383"/>
      <c r="BC3" s="383"/>
      <c r="BD3" s="383"/>
      <c r="BE3" s="383"/>
      <c r="BF3" s="383"/>
      <c r="BM3" s="386"/>
    </row>
    <row r="4" spans="1:94" s="221" customFormat="1" ht="12" customHeight="1" x14ac:dyDescent="0.25">
      <c r="D4" s="385"/>
      <c r="E4" s="222"/>
      <c r="F4" s="223"/>
      <c r="G4" s="223"/>
      <c r="H4" s="223"/>
      <c r="I4" s="223"/>
      <c r="J4" s="223"/>
      <c r="K4" s="223"/>
      <c r="L4" s="223"/>
      <c r="M4" s="224"/>
      <c r="N4" s="76"/>
      <c r="O4" s="76"/>
      <c r="P4" s="22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225"/>
      <c r="BG4" s="226"/>
      <c r="BH4" s="226"/>
      <c r="BI4" s="226"/>
      <c r="BK4" s="227"/>
      <c r="BM4" s="387"/>
    </row>
    <row r="5" spans="1:94" s="171" customFormat="1" ht="33" customHeight="1" x14ac:dyDescent="0.25">
      <c r="A5" s="432" t="s">
        <v>2</v>
      </c>
      <c r="B5" s="483" t="s">
        <v>3</v>
      </c>
      <c r="C5" s="412" t="s">
        <v>14</v>
      </c>
      <c r="D5" s="486" t="s">
        <v>21</v>
      </c>
      <c r="E5" s="489" t="s">
        <v>148</v>
      </c>
      <c r="F5" s="492" t="s">
        <v>6</v>
      </c>
      <c r="G5" s="493"/>
      <c r="H5" s="493"/>
      <c r="I5" s="493"/>
      <c r="J5" s="493"/>
      <c r="K5" s="493"/>
      <c r="L5" s="493"/>
      <c r="M5" s="493"/>
      <c r="N5" s="493"/>
      <c r="O5" s="493"/>
      <c r="P5" s="494"/>
      <c r="Q5" s="495" t="s">
        <v>7</v>
      </c>
      <c r="R5" s="496"/>
      <c r="S5" s="496"/>
      <c r="T5" s="496"/>
      <c r="U5" s="496"/>
      <c r="V5" s="496"/>
      <c r="W5" s="496"/>
      <c r="X5" s="496"/>
      <c r="Y5" s="496"/>
      <c r="Z5" s="496"/>
      <c r="AA5" s="496"/>
      <c r="AB5" s="496"/>
      <c r="AC5" s="496"/>
      <c r="AD5" s="496"/>
      <c r="AE5" s="496"/>
      <c r="AF5" s="496"/>
      <c r="AG5" s="496"/>
      <c r="AH5" s="496"/>
      <c r="AI5" s="496"/>
      <c r="AJ5" s="497"/>
      <c r="AK5" s="415"/>
      <c r="AL5" s="415"/>
      <c r="AM5" s="415"/>
      <c r="AN5" s="415"/>
      <c r="AO5" s="415"/>
      <c r="AP5" s="415"/>
      <c r="AQ5" s="415"/>
      <c r="AR5" s="415"/>
      <c r="AS5" s="415"/>
      <c r="AT5" s="416"/>
      <c r="AU5" s="228"/>
      <c r="AV5" s="228"/>
      <c r="AW5" s="228"/>
      <c r="AX5" s="228"/>
      <c r="AY5" s="228"/>
      <c r="AZ5" s="228"/>
      <c r="BA5" s="228"/>
      <c r="BB5" s="228"/>
      <c r="BC5" s="228"/>
      <c r="BD5" s="228"/>
      <c r="BE5" s="133"/>
      <c r="BF5" s="169"/>
      <c r="BG5" s="170"/>
      <c r="BH5" s="170"/>
      <c r="BI5" s="170"/>
      <c r="BK5" s="172"/>
      <c r="BM5" s="388"/>
    </row>
    <row r="6" spans="1:94" s="171" customFormat="1" ht="30" customHeight="1" x14ac:dyDescent="0.25">
      <c r="A6" s="433"/>
      <c r="B6" s="484"/>
      <c r="C6" s="498" t="s">
        <v>4</v>
      </c>
      <c r="D6" s="487"/>
      <c r="E6" s="490"/>
      <c r="F6" s="456" t="s">
        <v>5</v>
      </c>
      <c r="G6" s="501" t="s">
        <v>106</v>
      </c>
      <c r="H6" s="456" t="s">
        <v>9</v>
      </c>
      <c r="I6" s="450" t="s">
        <v>142</v>
      </c>
      <c r="J6" s="479"/>
      <c r="K6" s="479"/>
      <c r="L6" s="451"/>
      <c r="M6" s="456" t="s">
        <v>143</v>
      </c>
      <c r="N6" s="480" t="s">
        <v>14</v>
      </c>
      <c r="O6" s="481"/>
      <c r="P6" s="482"/>
      <c r="Q6" s="460" t="s">
        <v>10</v>
      </c>
      <c r="R6" s="461"/>
      <c r="S6" s="461"/>
      <c r="T6" s="461"/>
      <c r="U6" s="461"/>
      <c r="V6" s="461"/>
      <c r="W6" s="461"/>
      <c r="X6" s="461"/>
      <c r="Y6" s="461"/>
      <c r="Z6" s="464"/>
      <c r="AA6" s="460" t="s">
        <v>11</v>
      </c>
      <c r="AB6" s="461"/>
      <c r="AC6" s="461"/>
      <c r="AD6" s="461"/>
      <c r="AE6" s="461"/>
      <c r="AF6" s="461"/>
      <c r="AG6" s="461"/>
      <c r="AH6" s="461"/>
      <c r="AI6" s="461"/>
      <c r="AJ6" s="464"/>
      <c r="AK6" s="466" t="s">
        <v>12</v>
      </c>
      <c r="AL6" s="452"/>
      <c r="AM6" s="452"/>
      <c r="AN6" s="452"/>
      <c r="AO6" s="452"/>
      <c r="AP6" s="452"/>
      <c r="AQ6" s="452"/>
      <c r="AR6" s="452"/>
      <c r="AS6" s="452"/>
      <c r="AT6" s="455"/>
      <c r="AU6" s="466" t="s">
        <v>150</v>
      </c>
      <c r="AV6" s="452"/>
      <c r="AW6" s="452"/>
      <c r="AX6" s="452"/>
      <c r="AY6" s="452"/>
      <c r="AZ6" s="452"/>
      <c r="BA6" s="452"/>
      <c r="BB6" s="452"/>
      <c r="BC6" s="452"/>
      <c r="BD6" s="455"/>
      <c r="BE6" s="133"/>
      <c r="BF6" s="169"/>
      <c r="BG6" s="170"/>
      <c r="BH6" s="170"/>
      <c r="BI6" s="170"/>
      <c r="BK6" s="172"/>
      <c r="BM6" s="388"/>
    </row>
    <row r="7" spans="1:94" s="171" customFormat="1" ht="17.25" customHeight="1" x14ac:dyDescent="0.25">
      <c r="A7" s="433"/>
      <c r="B7" s="484"/>
      <c r="C7" s="499"/>
      <c r="D7" s="487"/>
      <c r="E7" s="490"/>
      <c r="F7" s="457"/>
      <c r="G7" s="502"/>
      <c r="H7" s="457"/>
      <c r="I7" s="467" t="s">
        <v>113</v>
      </c>
      <c r="J7" s="470" t="s">
        <v>110</v>
      </c>
      <c r="K7" s="471"/>
      <c r="L7" s="472"/>
      <c r="M7" s="457"/>
      <c r="N7" s="456" t="s">
        <v>13</v>
      </c>
      <c r="O7" s="456" t="s">
        <v>102</v>
      </c>
      <c r="P7" s="456" t="s">
        <v>8</v>
      </c>
      <c r="Q7" s="460" t="s">
        <v>15</v>
      </c>
      <c r="R7" s="461"/>
      <c r="S7" s="461"/>
      <c r="T7" s="461"/>
      <c r="U7" s="462"/>
      <c r="V7" s="463" t="s">
        <v>16</v>
      </c>
      <c r="W7" s="461"/>
      <c r="X7" s="461"/>
      <c r="Y7" s="461"/>
      <c r="Z7" s="464"/>
      <c r="AA7" s="465" t="s">
        <v>17</v>
      </c>
      <c r="AB7" s="461"/>
      <c r="AC7" s="461"/>
      <c r="AD7" s="461"/>
      <c r="AE7" s="462"/>
      <c r="AF7" s="463" t="s">
        <v>18</v>
      </c>
      <c r="AG7" s="461"/>
      <c r="AH7" s="461"/>
      <c r="AI7" s="461"/>
      <c r="AJ7" s="464"/>
      <c r="AK7" s="459" t="s">
        <v>19</v>
      </c>
      <c r="AL7" s="452"/>
      <c r="AM7" s="452"/>
      <c r="AN7" s="452"/>
      <c r="AO7" s="453"/>
      <c r="AP7" s="454" t="s">
        <v>20</v>
      </c>
      <c r="AQ7" s="452"/>
      <c r="AR7" s="452"/>
      <c r="AS7" s="452"/>
      <c r="AT7" s="455"/>
      <c r="AU7" s="459" t="s">
        <v>152</v>
      </c>
      <c r="AV7" s="452"/>
      <c r="AW7" s="452"/>
      <c r="AX7" s="452"/>
      <c r="AY7" s="453"/>
      <c r="AZ7" s="454" t="s">
        <v>151</v>
      </c>
      <c r="BA7" s="452"/>
      <c r="BB7" s="452"/>
      <c r="BC7" s="452"/>
      <c r="BD7" s="455"/>
      <c r="BE7" s="133"/>
      <c r="BF7" s="169"/>
      <c r="BG7" s="170"/>
      <c r="BH7" s="170"/>
      <c r="BI7" s="170"/>
      <c r="BK7" s="172"/>
      <c r="BM7" s="388"/>
    </row>
    <row r="8" spans="1:94" s="171" customFormat="1" ht="16.5" customHeight="1" x14ac:dyDescent="0.25">
      <c r="A8" s="433"/>
      <c r="B8" s="484"/>
      <c r="C8" s="499"/>
      <c r="D8" s="487"/>
      <c r="E8" s="490"/>
      <c r="F8" s="457"/>
      <c r="G8" s="502"/>
      <c r="H8" s="457"/>
      <c r="I8" s="468"/>
      <c r="J8" s="473"/>
      <c r="K8" s="474"/>
      <c r="L8" s="475"/>
      <c r="M8" s="457"/>
      <c r="N8" s="457"/>
      <c r="O8" s="457"/>
      <c r="P8" s="457"/>
      <c r="Q8" s="460" t="s">
        <v>103</v>
      </c>
      <c r="R8" s="461"/>
      <c r="S8" s="461"/>
      <c r="T8" s="461"/>
      <c r="U8" s="462"/>
      <c r="V8" s="463" t="s">
        <v>144</v>
      </c>
      <c r="W8" s="461"/>
      <c r="X8" s="461"/>
      <c r="Y8" s="461"/>
      <c r="Z8" s="464"/>
      <c r="AA8" s="465" t="s">
        <v>103</v>
      </c>
      <c r="AB8" s="461"/>
      <c r="AC8" s="461"/>
      <c r="AD8" s="461"/>
      <c r="AE8" s="462"/>
      <c r="AF8" s="463" t="s">
        <v>144</v>
      </c>
      <c r="AG8" s="461"/>
      <c r="AH8" s="461"/>
      <c r="AI8" s="461"/>
      <c r="AJ8" s="464"/>
      <c r="AK8" s="459" t="s">
        <v>103</v>
      </c>
      <c r="AL8" s="452"/>
      <c r="AM8" s="452"/>
      <c r="AN8" s="452"/>
      <c r="AO8" s="453"/>
      <c r="AP8" s="454" t="s">
        <v>103</v>
      </c>
      <c r="AQ8" s="452"/>
      <c r="AR8" s="452"/>
      <c r="AS8" s="452"/>
      <c r="AT8" s="455"/>
      <c r="AU8" s="459" t="s">
        <v>103</v>
      </c>
      <c r="AV8" s="452"/>
      <c r="AW8" s="452"/>
      <c r="AX8" s="452"/>
      <c r="AY8" s="453"/>
      <c r="AZ8" s="454" t="s">
        <v>103</v>
      </c>
      <c r="BA8" s="452"/>
      <c r="BB8" s="452"/>
      <c r="BC8" s="452"/>
      <c r="BD8" s="455"/>
      <c r="BE8" s="133"/>
      <c r="BF8" s="169"/>
      <c r="BG8" s="170"/>
      <c r="BH8" s="170"/>
      <c r="BI8" s="170"/>
      <c r="BK8" s="172"/>
      <c r="BM8" s="388"/>
    </row>
    <row r="9" spans="1:94" s="171" customFormat="1" ht="16.5" customHeight="1" x14ac:dyDescent="0.25">
      <c r="A9" s="433"/>
      <c r="B9" s="484"/>
      <c r="C9" s="499"/>
      <c r="D9" s="487"/>
      <c r="E9" s="490"/>
      <c r="F9" s="457"/>
      <c r="G9" s="502"/>
      <c r="H9" s="457"/>
      <c r="I9" s="468"/>
      <c r="J9" s="476"/>
      <c r="K9" s="477"/>
      <c r="L9" s="478"/>
      <c r="M9" s="457"/>
      <c r="N9" s="457"/>
      <c r="O9" s="457"/>
      <c r="P9" s="457"/>
      <c r="Q9" s="460" t="s">
        <v>202</v>
      </c>
      <c r="R9" s="461"/>
      <c r="S9" s="461"/>
      <c r="T9" s="461"/>
      <c r="U9" s="462"/>
      <c r="V9" s="463" t="s">
        <v>203</v>
      </c>
      <c r="W9" s="461"/>
      <c r="X9" s="461"/>
      <c r="Y9" s="461"/>
      <c r="Z9" s="464"/>
      <c r="AA9" s="461" t="s">
        <v>204</v>
      </c>
      <c r="AB9" s="461"/>
      <c r="AC9" s="461"/>
      <c r="AD9" s="461"/>
      <c r="AE9" s="462"/>
      <c r="AF9" s="463" t="s">
        <v>205</v>
      </c>
      <c r="AG9" s="461"/>
      <c r="AH9" s="461"/>
      <c r="AI9" s="461"/>
      <c r="AJ9" s="464"/>
      <c r="AK9" s="452" t="s">
        <v>145</v>
      </c>
      <c r="AL9" s="452"/>
      <c r="AM9" s="452"/>
      <c r="AN9" s="452"/>
      <c r="AO9" s="453"/>
      <c r="AP9" s="454" t="s">
        <v>149</v>
      </c>
      <c r="AQ9" s="452"/>
      <c r="AR9" s="452"/>
      <c r="AS9" s="452"/>
      <c r="AT9" s="455"/>
      <c r="AU9" s="452" t="s">
        <v>145</v>
      </c>
      <c r="AV9" s="452"/>
      <c r="AW9" s="452"/>
      <c r="AX9" s="452"/>
      <c r="AY9" s="453"/>
      <c r="AZ9" s="454" t="s">
        <v>149</v>
      </c>
      <c r="BA9" s="452"/>
      <c r="BB9" s="452"/>
      <c r="BC9" s="452"/>
      <c r="BD9" s="455"/>
      <c r="BE9" s="133"/>
      <c r="BF9" s="169"/>
      <c r="BG9" s="170"/>
      <c r="BH9" s="170"/>
      <c r="BI9" s="170"/>
      <c r="BK9" s="172"/>
      <c r="BM9" s="388"/>
    </row>
    <row r="10" spans="1:94" s="173" customFormat="1" ht="134.25" customHeight="1" x14ac:dyDescent="0.25">
      <c r="A10" s="434"/>
      <c r="B10" s="485"/>
      <c r="C10" s="500"/>
      <c r="D10" s="488"/>
      <c r="E10" s="491"/>
      <c r="F10" s="458"/>
      <c r="G10" s="503"/>
      <c r="H10" s="458"/>
      <c r="I10" s="469"/>
      <c r="J10" s="136" t="s">
        <v>112</v>
      </c>
      <c r="K10" s="136" t="s">
        <v>22</v>
      </c>
      <c r="L10" s="136" t="s">
        <v>23</v>
      </c>
      <c r="M10" s="458"/>
      <c r="N10" s="458"/>
      <c r="O10" s="458"/>
      <c r="P10" s="458"/>
      <c r="Q10" s="167" t="s">
        <v>146</v>
      </c>
      <c r="R10" s="34" t="s">
        <v>102</v>
      </c>
      <c r="S10" s="34" t="s">
        <v>147</v>
      </c>
      <c r="T10" s="163" t="s">
        <v>13</v>
      </c>
      <c r="U10" s="164" t="s">
        <v>8</v>
      </c>
      <c r="V10" s="165" t="s">
        <v>146</v>
      </c>
      <c r="W10" s="34" t="s">
        <v>102</v>
      </c>
      <c r="X10" s="34" t="s">
        <v>147</v>
      </c>
      <c r="Y10" s="163" t="s">
        <v>13</v>
      </c>
      <c r="Z10" s="166" t="s">
        <v>8</v>
      </c>
      <c r="AA10" s="165" t="s">
        <v>146</v>
      </c>
      <c r="AB10" s="34" t="s">
        <v>102</v>
      </c>
      <c r="AC10" s="34" t="s">
        <v>147</v>
      </c>
      <c r="AD10" s="163" t="s">
        <v>13</v>
      </c>
      <c r="AE10" s="164" t="s">
        <v>8</v>
      </c>
      <c r="AF10" s="165" t="s">
        <v>146</v>
      </c>
      <c r="AG10" s="34" t="s">
        <v>102</v>
      </c>
      <c r="AH10" s="34" t="s">
        <v>147</v>
      </c>
      <c r="AI10" s="163" t="s">
        <v>13</v>
      </c>
      <c r="AJ10" s="166" t="s">
        <v>8</v>
      </c>
      <c r="AK10" s="235" t="s">
        <v>146</v>
      </c>
      <c r="AL10" s="236" t="s">
        <v>102</v>
      </c>
      <c r="AM10" s="236" t="s">
        <v>147</v>
      </c>
      <c r="AN10" s="236" t="s">
        <v>13</v>
      </c>
      <c r="AO10" s="237" t="s">
        <v>8</v>
      </c>
      <c r="AP10" s="235" t="s">
        <v>146</v>
      </c>
      <c r="AQ10" s="236" t="s">
        <v>102</v>
      </c>
      <c r="AR10" s="236" t="s">
        <v>147</v>
      </c>
      <c r="AS10" s="236" t="s">
        <v>13</v>
      </c>
      <c r="AT10" s="238" t="s">
        <v>8</v>
      </c>
      <c r="AU10" s="235" t="s">
        <v>146</v>
      </c>
      <c r="AV10" s="236" t="s">
        <v>102</v>
      </c>
      <c r="AW10" s="236" t="s">
        <v>147</v>
      </c>
      <c r="AX10" s="236" t="s">
        <v>13</v>
      </c>
      <c r="AY10" s="237" t="s">
        <v>8</v>
      </c>
      <c r="AZ10" s="235" t="s">
        <v>146</v>
      </c>
      <c r="BA10" s="236" t="s">
        <v>102</v>
      </c>
      <c r="BB10" s="236" t="s">
        <v>147</v>
      </c>
      <c r="BC10" s="236" t="s">
        <v>13</v>
      </c>
      <c r="BD10" s="238" t="s">
        <v>8</v>
      </c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/>
      <c r="BX10" s="137"/>
      <c r="BY10" s="137"/>
      <c r="BZ10" s="137"/>
      <c r="CA10" s="137"/>
      <c r="CB10" s="137"/>
      <c r="CC10" s="137"/>
      <c r="CD10" s="137"/>
      <c r="CE10" s="137"/>
      <c r="CF10" s="137"/>
      <c r="CG10" s="137"/>
      <c r="CH10" s="137"/>
      <c r="CI10" s="137"/>
      <c r="CJ10" s="137"/>
      <c r="CK10" s="137"/>
      <c r="CL10" s="137"/>
      <c r="CM10" s="137"/>
      <c r="CN10" s="137"/>
      <c r="CO10" s="137"/>
      <c r="CP10" s="137"/>
    </row>
    <row r="11" spans="1:94" s="177" customFormat="1" ht="15.75" x14ac:dyDescent="0.25">
      <c r="A11" s="178">
        <v>1</v>
      </c>
      <c r="B11" s="178">
        <v>2</v>
      </c>
      <c r="C11" s="178">
        <v>3</v>
      </c>
      <c r="D11" s="179"/>
      <c r="E11" s="176">
        <v>4</v>
      </c>
      <c r="F11" s="180">
        <v>5</v>
      </c>
      <c r="G11" s="181">
        <v>6</v>
      </c>
      <c r="H11" s="180">
        <v>7</v>
      </c>
      <c r="I11" s="180">
        <v>8</v>
      </c>
      <c r="J11" s="180">
        <v>9</v>
      </c>
      <c r="K11" s="180">
        <v>10</v>
      </c>
      <c r="L11" s="180">
        <v>11</v>
      </c>
      <c r="M11" s="135">
        <v>12</v>
      </c>
      <c r="N11" s="180">
        <v>13</v>
      </c>
      <c r="O11" s="180">
        <v>14</v>
      </c>
      <c r="P11" s="180">
        <v>15</v>
      </c>
      <c r="Q11" s="151">
        <v>16</v>
      </c>
      <c r="R11" s="130">
        <v>17</v>
      </c>
      <c r="S11" s="130">
        <v>18</v>
      </c>
      <c r="T11" s="31">
        <v>19</v>
      </c>
      <c r="U11" s="139">
        <v>20</v>
      </c>
      <c r="V11" s="132">
        <v>21</v>
      </c>
      <c r="W11" s="130">
        <v>22</v>
      </c>
      <c r="X11" s="131">
        <v>23</v>
      </c>
      <c r="Y11" s="120">
        <v>24</v>
      </c>
      <c r="Z11" s="97">
        <v>25</v>
      </c>
      <c r="AA11" s="132">
        <v>26</v>
      </c>
      <c r="AB11" s="130">
        <v>27</v>
      </c>
      <c r="AC11" s="130">
        <v>28</v>
      </c>
      <c r="AD11" s="120">
        <v>29</v>
      </c>
      <c r="AE11" s="139">
        <v>30</v>
      </c>
      <c r="AF11" s="132">
        <v>31</v>
      </c>
      <c r="AG11" s="130">
        <v>32</v>
      </c>
      <c r="AH11" s="131">
        <v>33</v>
      </c>
      <c r="AI11" s="120">
        <v>34</v>
      </c>
      <c r="AJ11" s="97">
        <v>35</v>
      </c>
      <c r="AK11" s="239">
        <v>36</v>
      </c>
      <c r="AL11" s="240">
        <v>37</v>
      </c>
      <c r="AM11" s="240">
        <v>38</v>
      </c>
      <c r="AN11" s="240">
        <v>39</v>
      </c>
      <c r="AO11" s="241">
        <v>40</v>
      </c>
      <c r="AP11" s="242">
        <v>41</v>
      </c>
      <c r="AQ11" s="240">
        <v>42</v>
      </c>
      <c r="AR11" s="240">
        <v>43</v>
      </c>
      <c r="AS11" s="240">
        <v>44</v>
      </c>
      <c r="AT11" s="243">
        <v>45</v>
      </c>
      <c r="AU11" s="239">
        <v>46</v>
      </c>
      <c r="AV11" s="240">
        <v>47</v>
      </c>
      <c r="AW11" s="240">
        <v>48</v>
      </c>
      <c r="AX11" s="240">
        <v>49</v>
      </c>
      <c r="AY11" s="241">
        <v>50</v>
      </c>
      <c r="AZ11" s="242">
        <v>51</v>
      </c>
      <c r="BA11" s="240">
        <v>52</v>
      </c>
      <c r="BB11" s="240">
        <v>53</v>
      </c>
      <c r="BC11" s="240">
        <v>54</v>
      </c>
      <c r="BD11" s="243">
        <v>55</v>
      </c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</row>
    <row r="12" spans="1:94" ht="15.75" hidden="1" x14ac:dyDescent="0.25">
      <c r="A12" s="125"/>
      <c r="B12" s="389" t="s">
        <v>156</v>
      </c>
      <c r="C12" s="126"/>
      <c r="D12" s="26"/>
      <c r="E12" s="134"/>
      <c r="F12" s="27"/>
      <c r="G12" s="127"/>
      <c r="H12" s="27"/>
      <c r="I12" s="27"/>
      <c r="J12" s="27"/>
      <c r="K12" s="27"/>
      <c r="L12" s="27"/>
      <c r="M12" s="413"/>
      <c r="N12" s="28" t="s">
        <v>104</v>
      </c>
      <c r="O12" s="28"/>
      <c r="P12" s="29"/>
      <c r="Q12" s="152">
        <v>17</v>
      </c>
      <c r="R12" s="30"/>
      <c r="S12" s="30"/>
      <c r="T12" s="31"/>
      <c r="U12" s="139"/>
      <c r="V12" s="89">
        <v>21</v>
      </c>
      <c r="W12" s="30"/>
      <c r="X12" s="138"/>
      <c r="Y12" s="120"/>
      <c r="Z12" s="97"/>
      <c r="AA12" s="89">
        <v>12</v>
      </c>
      <c r="AB12" s="30"/>
      <c r="AC12" s="30"/>
      <c r="AD12" s="120"/>
      <c r="AE12" s="139"/>
      <c r="AF12" s="89">
        <v>12</v>
      </c>
      <c r="AG12" s="30"/>
      <c r="AH12" s="138"/>
      <c r="AI12" s="120"/>
      <c r="AJ12" s="97"/>
      <c r="AK12" s="239"/>
      <c r="AL12" s="240"/>
      <c r="AM12" s="240"/>
      <c r="AN12" s="240"/>
      <c r="AO12" s="241"/>
      <c r="AP12" s="242"/>
      <c r="AQ12" s="240"/>
      <c r="AR12" s="240"/>
      <c r="AS12" s="240"/>
      <c r="AT12" s="243"/>
      <c r="AU12" s="239"/>
      <c r="AV12" s="240"/>
      <c r="AW12" s="240"/>
      <c r="AX12" s="240"/>
      <c r="AY12" s="241"/>
      <c r="AZ12" s="242"/>
      <c r="BA12" s="240"/>
      <c r="BB12" s="240"/>
      <c r="BC12" s="240"/>
      <c r="BD12" s="24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</row>
    <row r="13" spans="1:94" ht="15.75" hidden="1" x14ac:dyDescent="0.25">
      <c r="A13" s="125"/>
      <c r="B13" s="126"/>
      <c r="C13" s="126"/>
      <c r="D13" s="26"/>
      <c r="E13" s="134"/>
      <c r="F13" s="27"/>
      <c r="G13" s="127"/>
      <c r="H13" s="27"/>
      <c r="I13" s="27"/>
      <c r="J13" s="27"/>
      <c r="K13" s="27"/>
      <c r="L13" s="27"/>
      <c r="M13" s="413"/>
      <c r="N13" s="117" t="s">
        <v>105</v>
      </c>
      <c r="O13" s="28"/>
      <c r="P13" s="29"/>
      <c r="Q13" s="152">
        <v>0</v>
      </c>
      <c r="R13" s="30"/>
      <c r="S13" s="30"/>
      <c r="T13" s="31"/>
      <c r="U13" s="139"/>
      <c r="V13" s="89">
        <v>1</v>
      </c>
      <c r="W13" s="30"/>
      <c r="X13" s="138"/>
      <c r="Y13" s="120"/>
      <c r="Z13" s="97"/>
      <c r="AA13" s="89">
        <v>4</v>
      </c>
      <c r="AB13" s="30"/>
      <c r="AC13" s="30"/>
      <c r="AD13" s="120"/>
      <c r="AE13" s="139"/>
      <c r="AF13" s="89">
        <v>10</v>
      </c>
      <c r="AG13" s="30"/>
      <c r="AH13" s="138"/>
      <c r="AI13" s="120"/>
      <c r="AJ13" s="97"/>
      <c r="AK13" s="239"/>
      <c r="AL13" s="240"/>
      <c r="AM13" s="240"/>
      <c r="AN13" s="240"/>
      <c r="AO13" s="241"/>
      <c r="AP13" s="242"/>
      <c r="AQ13" s="240"/>
      <c r="AR13" s="240"/>
      <c r="AS13" s="240"/>
      <c r="AT13" s="243"/>
      <c r="AU13" s="239"/>
      <c r="AV13" s="240"/>
      <c r="AW13" s="240"/>
      <c r="AX13" s="240"/>
      <c r="AY13" s="241"/>
      <c r="AZ13" s="242"/>
      <c r="BA13" s="240"/>
      <c r="BB13" s="240"/>
      <c r="BC13" s="240"/>
      <c r="BD13" s="24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</row>
    <row r="14" spans="1:94" ht="15.75" hidden="1" x14ac:dyDescent="0.25">
      <c r="A14" s="125"/>
      <c r="B14" s="126"/>
      <c r="C14" s="126"/>
      <c r="D14" s="26"/>
      <c r="E14" s="134"/>
      <c r="F14" s="27"/>
      <c r="G14" s="127"/>
      <c r="H14" s="27"/>
      <c r="I14" s="27"/>
      <c r="J14" s="27"/>
      <c r="K14" s="27"/>
      <c r="L14" s="27"/>
      <c r="M14" s="413"/>
      <c r="N14" s="28" t="s">
        <v>27</v>
      </c>
      <c r="O14" s="28"/>
      <c r="P14" s="29"/>
      <c r="Q14" s="152">
        <v>0</v>
      </c>
      <c r="R14" s="30"/>
      <c r="S14" s="30"/>
      <c r="T14" s="31"/>
      <c r="U14" s="139"/>
      <c r="V14" s="89">
        <v>2</v>
      </c>
      <c r="W14" s="30"/>
      <c r="X14" s="138"/>
      <c r="Y14" s="120"/>
      <c r="Z14" s="97"/>
      <c r="AA14" s="89">
        <v>1</v>
      </c>
      <c r="AB14" s="30"/>
      <c r="AC14" s="30"/>
      <c r="AD14" s="120"/>
      <c r="AE14" s="139"/>
      <c r="AF14" s="89">
        <v>1</v>
      </c>
      <c r="AG14" s="30"/>
      <c r="AH14" s="138"/>
      <c r="AI14" s="120"/>
      <c r="AJ14" s="97"/>
      <c r="AK14" s="239"/>
      <c r="AL14" s="240"/>
      <c r="AM14" s="240"/>
      <c r="AN14" s="240"/>
      <c r="AO14" s="241"/>
      <c r="AP14" s="242"/>
      <c r="AQ14" s="240"/>
      <c r="AR14" s="240"/>
      <c r="AS14" s="240"/>
      <c r="AT14" s="243"/>
      <c r="AU14" s="239"/>
      <c r="AV14" s="240"/>
      <c r="AW14" s="240"/>
      <c r="AX14" s="240"/>
      <c r="AY14" s="241"/>
      <c r="AZ14" s="242"/>
      <c r="BA14" s="240"/>
      <c r="BB14" s="240"/>
      <c r="BC14" s="240"/>
      <c r="BD14" s="24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</row>
    <row r="15" spans="1:94" s="191" customFormat="1" ht="15.75" hidden="1" x14ac:dyDescent="0.25">
      <c r="A15" s="192"/>
      <c r="B15" s="193" t="s">
        <v>24</v>
      </c>
      <c r="C15" s="193"/>
      <c r="D15" s="33"/>
      <c r="E15" s="8">
        <v>432</v>
      </c>
      <c r="F15" s="27"/>
      <c r="G15" s="195"/>
      <c r="H15" s="194"/>
      <c r="I15" s="194"/>
      <c r="J15" s="194"/>
      <c r="K15" s="194"/>
      <c r="L15" s="201" t="s">
        <v>24</v>
      </c>
      <c r="M15" s="196"/>
      <c r="N15" s="129"/>
      <c r="O15" s="129"/>
      <c r="P15" s="129"/>
      <c r="Q15" s="182">
        <f>(Q12+Q13+Q14)*36</f>
        <v>612</v>
      </c>
      <c r="R15" s="183"/>
      <c r="S15" s="184"/>
      <c r="T15" s="185"/>
      <c r="U15" s="186"/>
      <c r="V15" s="187">
        <f>(V12+V13+V14)*36</f>
        <v>864</v>
      </c>
      <c r="W15" s="183"/>
      <c r="X15" s="188"/>
      <c r="Y15" s="189"/>
      <c r="Z15" s="190"/>
      <c r="AA15" s="187">
        <f>(AA12+AA13++AA14)*36</f>
        <v>612</v>
      </c>
      <c r="AB15" s="183"/>
      <c r="AC15" s="184"/>
      <c r="AD15" s="189"/>
      <c r="AE15" s="186"/>
      <c r="AF15" s="187">
        <f>(AF12+AF13+AF14)*36</f>
        <v>828</v>
      </c>
      <c r="AG15" s="183"/>
      <c r="AH15" s="188"/>
      <c r="AI15" s="189"/>
      <c r="AJ15" s="190"/>
      <c r="AK15" s="244">
        <f>(AK12+AK13+AK14)*36</f>
        <v>0</v>
      </c>
      <c r="AL15" s="245"/>
      <c r="AM15" s="245"/>
      <c r="AN15" s="245"/>
      <c r="AO15" s="246"/>
      <c r="AP15" s="247"/>
      <c r="AQ15" s="245"/>
      <c r="AR15" s="245"/>
      <c r="AS15" s="245"/>
      <c r="AT15" s="248"/>
      <c r="AU15" s="244">
        <f>(AU12+AU13+AU14)*36</f>
        <v>0</v>
      </c>
      <c r="AV15" s="245"/>
      <c r="AW15" s="245"/>
      <c r="AX15" s="245"/>
      <c r="AY15" s="246"/>
      <c r="AZ15" s="247">
        <f>(AZ12+AZ13+AZ14)*36</f>
        <v>0</v>
      </c>
      <c r="BA15" s="245"/>
      <c r="BB15" s="245"/>
      <c r="BC15" s="245"/>
      <c r="BD15" s="248"/>
      <c r="BE15" s="378"/>
      <c r="BF15" s="378"/>
      <c r="BG15" s="378"/>
      <c r="BH15" s="378"/>
      <c r="BI15" s="378"/>
      <c r="BJ15" s="378"/>
      <c r="BK15" s="378"/>
      <c r="BL15" s="378"/>
      <c r="BM15" s="378"/>
      <c r="BN15" s="378"/>
      <c r="BO15" s="378"/>
      <c r="BP15" s="378"/>
      <c r="BQ15" s="378"/>
      <c r="BR15" s="378"/>
      <c r="BS15" s="378"/>
      <c r="BT15" s="378"/>
      <c r="BU15" s="378"/>
      <c r="BV15" s="378"/>
      <c r="BW15" s="378"/>
      <c r="BX15" s="378"/>
      <c r="BY15" s="378"/>
      <c r="BZ15" s="378"/>
      <c r="CA15" s="378"/>
      <c r="CB15" s="378"/>
      <c r="CC15" s="378"/>
      <c r="CD15" s="378"/>
      <c r="CE15" s="378"/>
      <c r="CF15" s="378"/>
      <c r="CG15" s="378"/>
      <c r="CH15" s="378"/>
      <c r="CI15" s="378"/>
      <c r="CJ15" s="378"/>
      <c r="CK15" s="378"/>
      <c r="CL15" s="378"/>
      <c r="CM15" s="378"/>
      <c r="CN15" s="378"/>
      <c r="CO15" s="378"/>
      <c r="CP15" s="378"/>
    </row>
    <row r="16" spans="1:94" s="191" customFormat="1" ht="15.75" hidden="1" x14ac:dyDescent="0.25">
      <c r="A16" s="192"/>
      <c r="B16" s="193" t="s">
        <v>25</v>
      </c>
      <c r="C16" s="193"/>
      <c r="D16" s="33"/>
      <c r="E16" s="316">
        <f>E19+E39</f>
        <v>432</v>
      </c>
      <c r="F16" s="194"/>
      <c r="G16" s="195"/>
      <c r="H16" s="194"/>
      <c r="I16" s="194"/>
      <c r="J16" s="194"/>
      <c r="K16" s="194"/>
      <c r="L16" s="201" t="s">
        <v>25</v>
      </c>
      <c r="M16" s="196"/>
      <c r="N16" s="129"/>
      <c r="O16" s="129"/>
      <c r="P16" s="129"/>
      <c r="Q16" s="182">
        <f t="shared" ref="Q16:AJ16" si="0">Q19+Q39</f>
        <v>612</v>
      </c>
      <c r="R16" s="183">
        <f t="shared" si="0"/>
        <v>0</v>
      </c>
      <c r="S16" s="197">
        <f t="shared" si="0"/>
        <v>0</v>
      </c>
      <c r="T16" s="185">
        <f t="shared" si="0"/>
        <v>0</v>
      </c>
      <c r="U16" s="186">
        <f t="shared" si="0"/>
        <v>0</v>
      </c>
      <c r="V16" s="187">
        <f t="shared" si="0"/>
        <v>751</v>
      </c>
      <c r="W16" s="183">
        <f t="shared" si="0"/>
        <v>9</v>
      </c>
      <c r="X16" s="184">
        <f t="shared" si="0"/>
        <v>36</v>
      </c>
      <c r="Y16" s="185">
        <f t="shared" si="0"/>
        <v>32</v>
      </c>
      <c r="Z16" s="190">
        <f t="shared" si="0"/>
        <v>36</v>
      </c>
      <c r="AA16" s="187">
        <f t="shared" si="0"/>
        <v>432</v>
      </c>
      <c r="AB16" s="183">
        <f t="shared" si="0"/>
        <v>2</v>
      </c>
      <c r="AC16" s="184">
        <f t="shared" si="0"/>
        <v>144</v>
      </c>
      <c r="AD16" s="189">
        <f t="shared" si="0"/>
        <v>14</v>
      </c>
      <c r="AE16" s="186">
        <f t="shared" si="0"/>
        <v>20</v>
      </c>
      <c r="AF16" s="187">
        <f t="shared" si="0"/>
        <v>430</v>
      </c>
      <c r="AG16" s="183">
        <f t="shared" si="0"/>
        <v>2</v>
      </c>
      <c r="AH16" s="184">
        <f t="shared" si="0"/>
        <v>360</v>
      </c>
      <c r="AI16" s="185">
        <f t="shared" si="0"/>
        <v>14</v>
      </c>
      <c r="AJ16" s="190">
        <f t="shared" si="0"/>
        <v>22</v>
      </c>
      <c r="AK16" s="244"/>
      <c r="AL16" s="245"/>
      <c r="AM16" s="245"/>
      <c r="AN16" s="245"/>
      <c r="AO16" s="246"/>
      <c r="AP16" s="247"/>
      <c r="AQ16" s="245"/>
      <c r="AR16" s="245"/>
      <c r="AS16" s="245"/>
      <c r="AT16" s="248"/>
      <c r="AU16" s="244"/>
      <c r="AV16" s="245"/>
      <c r="AW16" s="245"/>
      <c r="AX16" s="245"/>
      <c r="AY16" s="246"/>
      <c r="AZ16" s="247"/>
      <c r="BA16" s="245"/>
      <c r="BB16" s="245"/>
      <c r="BC16" s="245"/>
      <c r="BD16" s="248"/>
      <c r="BE16" s="378"/>
      <c r="BF16" s="378"/>
      <c r="BG16" s="378"/>
      <c r="BH16" s="378"/>
      <c r="BI16" s="378"/>
      <c r="BJ16" s="378"/>
      <c r="BK16" s="378"/>
      <c r="BL16" s="378"/>
      <c r="BM16" s="378"/>
      <c r="BN16" s="378"/>
      <c r="BO16" s="378"/>
      <c r="BP16" s="378"/>
      <c r="BQ16" s="378"/>
      <c r="BR16" s="378"/>
      <c r="BS16" s="378"/>
      <c r="BT16" s="378"/>
      <c r="BU16" s="378"/>
      <c r="BV16" s="378"/>
      <c r="BW16" s="378"/>
      <c r="BX16" s="378"/>
      <c r="BY16" s="378"/>
      <c r="BZ16" s="378"/>
      <c r="CA16" s="378"/>
      <c r="CB16" s="378"/>
      <c r="CC16" s="378"/>
      <c r="CD16" s="378"/>
      <c r="CE16" s="378"/>
      <c r="CF16" s="378"/>
      <c r="CG16" s="378"/>
      <c r="CH16" s="378"/>
      <c r="CI16" s="378"/>
      <c r="CJ16" s="378"/>
      <c r="CK16" s="378"/>
      <c r="CL16" s="378"/>
      <c r="CM16" s="378"/>
      <c r="CN16" s="378"/>
      <c r="CO16" s="378"/>
      <c r="CP16" s="378"/>
    </row>
    <row r="17" spans="1:94" s="191" customFormat="1" ht="15.75" hidden="1" x14ac:dyDescent="0.25">
      <c r="A17" s="192"/>
      <c r="B17" s="193" t="s">
        <v>26</v>
      </c>
      <c r="C17" s="193"/>
      <c r="D17" s="33"/>
      <c r="E17" s="8">
        <f>E15-E16</f>
        <v>0</v>
      </c>
      <c r="F17" s="232"/>
      <c r="G17" s="198"/>
      <c r="H17" s="194"/>
      <c r="I17" s="194"/>
      <c r="J17" s="194"/>
      <c r="K17" s="194"/>
      <c r="L17" s="201" t="s">
        <v>26</v>
      </c>
      <c r="M17" s="196"/>
      <c r="N17" s="129"/>
      <c r="O17" s="129"/>
      <c r="P17" s="129"/>
      <c r="Q17" s="199">
        <f>Q15-Q16-R16-S16-T16-U16</f>
        <v>0</v>
      </c>
      <c r="R17" s="183"/>
      <c r="S17" s="184"/>
      <c r="T17" s="185"/>
      <c r="U17" s="186"/>
      <c r="V17" s="200">
        <f>V15-V16-W16-X16-Y16-Z16</f>
        <v>0</v>
      </c>
      <c r="W17" s="183"/>
      <c r="X17" s="188"/>
      <c r="Y17" s="189"/>
      <c r="Z17" s="190"/>
      <c r="AA17" s="200">
        <f>AA15-AA16-AB16-AC16-AD16-AE16</f>
        <v>0</v>
      </c>
      <c r="AB17" s="183"/>
      <c r="AC17" s="184"/>
      <c r="AD17" s="189"/>
      <c r="AE17" s="186"/>
      <c r="AF17" s="200">
        <f>AF15-AF16-AG16-AH16-AI16-AJ16</f>
        <v>0</v>
      </c>
      <c r="AG17" s="183"/>
      <c r="AH17" s="188"/>
      <c r="AI17" s="189"/>
      <c r="AJ17" s="190"/>
      <c r="AK17" s="244">
        <f>AK15-AK16-AL16-AM16-AN16-AO16</f>
        <v>0</v>
      </c>
      <c r="AL17" s="245"/>
      <c r="AM17" s="245"/>
      <c r="AN17" s="245"/>
      <c r="AO17" s="246"/>
      <c r="AP17" s="247"/>
      <c r="AQ17" s="245"/>
      <c r="AR17" s="245"/>
      <c r="AS17" s="245"/>
      <c r="AT17" s="248"/>
      <c r="AU17" s="244"/>
      <c r="AV17" s="245"/>
      <c r="AW17" s="245"/>
      <c r="AX17" s="245"/>
      <c r="AY17" s="246"/>
      <c r="AZ17" s="247"/>
      <c r="BA17" s="245"/>
      <c r="BB17" s="245"/>
      <c r="BC17" s="245"/>
      <c r="BD17" s="248"/>
      <c r="BE17" s="378"/>
      <c r="BF17" s="378"/>
      <c r="BG17" s="378"/>
      <c r="BH17" s="378"/>
      <c r="BI17" s="378"/>
      <c r="BJ17" s="378"/>
      <c r="BK17" s="378"/>
      <c r="BL17" s="378"/>
      <c r="BM17" s="378"/>
      <c r="BN17" s="378"/>
      <c r="BO17" s="378"/>
      <c r="BP17" s="378"/>
      <c r="BQ17" s="378"/>
      <c r="BR17" s="378"/>
      <c r="BS17" s="378"/>
      <c r="BT17" s="378"/>
      <c r="BU17" s="378"/>
      <c r="BV17" s="378"/>
      <c r="BW17" s="378"/>
      <c r="BX17" s="378"/>
      <c r="BY17" s="378"/>
      <c r="BZ17" s="378"/>
      <c r="CA17" s="378"/>
      <c r="CB17" s="378"/>
      <c r="CC17" s="378"/>
      <c r="CD17" s="378"/>
      <c r="CE17" s="378"/>
      <c r="CF17" s="378"/>
      <c r="CG17" s="378"/>
      <c r="CH17" s="378"/>
      <c r="CI17" s="378"/>
      <c r="CJ17" s="378"/>
      <c r="CK17" s="378"/>
      <c r="CL17" s="378"/>
      <c r="CM17" s="378"/>
      <c r="CN17" s="378"/>
      <c r="CO17" s="378"/>
      <c r="CP17" s="378"/>
    </row>
    <row r="18" spans="1:94" s="41" customFormat="1" ht="15.75" hidden="1" x14ac:dyDescent="0.25">
      <c r="A18" s="35"/>
      <c r="B18" s="5"/>
      <c r="C18" s="5"/>
      <c r="D18" s="37"/>
      <c r="E18" s="9"/>
      <c r="F18" s="36"/>
      <c r="G18" s="36"/>
      <c r="H18" s="36"/>
      <c r="I18" s="36"/>
      <c r="J18" s="36"/>
      <c r="K18" s="36"/>
      <c r="L18" s="36"/>
      <c r="M18" s="38"/>
      <c r="N18" s="39"/>
      <c r="O18" s="39"/>
      <c r="P18" s="39"/>
      <c r="Q18" s="153"/>
      <c r="R18" s="40"/>
      <c r="S18" s="40"/>
      <c r="T18" s="40"/>
      <c r="U18" s="140"/>
      <c r="V18" s="90"/>
      <c r="W18" s="40"/>
      <c r="X18" s="119"/>
      <c r="Y18" s="119"/>
      <c r="Z18" s="98"/>
      <c r="AA18" s="90"/>
      <c r="AB18" s="40"/>
      <c r="AC18" s="40"/>
      <c r="AD18" s="119"/>
      <c r="AE18" s="140"/>
      <c r="AF18" s="90"/>
      <c r="AG18" s="40"/>
      <c r="AH18" s="119"/>
      <c r="AI18" s="119"/>
      <c r="AJ18" s="98"/>
      <c r="AK18" s="239"/>
      <c r="AL18" s="240"/>
      <c r="AM18" s="240"/>
      <c r="AN18" s="240"/>
      <c r="AO18" s="241"/>
      <c r="AP18" s="242"/>
      <c r="AQ18" s="240"/>
      <c r="AR18" s="240"/>
      <c r="AS18" s="240"/>
      <c r="AT18" s="243"/>
      <c r="AU18" s="239"/>
      <c r="AV18" s="240"/>
      <c r="AW18" s="240"/>
      <c r="AX18" s="240"/>
      <c r="AY18" s="241"/>
      <c r="AZ18" s="242"/>
      <c r="BA18" s="240"/>
      <c r="BB18" s="240"/>
      <c r="BC18" s="240"/>
      <c r="BD18" s="24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</row>
    <row r="19" spans="1:94" ht="18.75" customHeight="1" x14ac:dyDescent="0.25">
      <c r="A19" s="318" t="s">
        <v>28</v>
      </c>
      <c r="B19" s="318" t="s">
        <v>29</v>
      </c>
      <c r="C19" s="354" t="s">
        <v>176</v>
      </c>
      <c r="D19" s="42">
        <f>D20+D32+D35</f>
        <v>0</v>
      </c>
      <c r="E19" s="42">
        <f>E20+E32+E35</f>
        <v>0</v>
      </c>
      <c r="F19" s="42">
        <f t="shared" ref="F19:K19" si="1">F20+F32+F35+F37</f>
        <v>1476</v>
      </c>
      <c r="G19" s="42">
        <f t="shared" si="1"/>
        <v>344</v>
      </c>
      <c r="H19" s="42">
        <f t="shared" si="1"/>
        <v>5</v>
      </c>
      <c r="I19" s="42">
        <f t="shared" si="1"/>
        <v>1415</v>
      </c>
      <c r="J19" s="42">
        <f t="shared" si="1"/>
        <v>739</v>
      </c>
      <c r="K19" s="42">
        <f t="shared" si="1"/>
        <v>676</v>
      </c>
      <c r="L19" s="42">
        <f t="shared" ref="L19:BD19" si="2">L20+L32+L35</f>
        <v>0</v>
      </c>
      <c r="M19" s="42">
        <f t="shared" si="2"/>
        <v>0</v>
      </c>
      <c r="N19" s="42">
        <f>N20+N32+N35</f>
        <v>26</v>
      </c>
      <c r="O19" s="42">
        <f t="shared" si="2"/>
        <v>0</v>
      </c>
      <c r="P19" s="42">
        <f t="shared" si="2"/>
        <v>30</v>
      </c>
      <c r="Q19" s="154">
        <f t="shared" si="2"/>
        <v>612</v>
      </c>
      <c r="R19" s="42">
        <f t="shared" si="2"/>
        <v>0</v>
      </c>
      <c r="S19" s="42">
        <f t="shared" si="2"/>
        <v>0</v>
      </c>
      <c r="T19" s="42">
        <f t="shared" si="2"/>
        <v>0</v>
      </c>
      <c r="U19" s="141">
        <f t="shared" si="2"/>
        <v>0</v>
      </c>
      <c r="V19" s="91">
        <f t="shared" si="2"/>
        <v>623</v>
      </c>
      <c r="W19" s="42">
        <f t="shared" si="2"/>
        <v>5</v>
      </c>
      <c r="X19" s="42">
        <f t="shared" si="2"/>
        <v>0</v>
      </c>
      <c r="Y19" s="42">
        <f t="shared" si="2"/>
        <v>20</v>
      </c>
      <c r="Z19" s="99">
        <f t="shared" si="2"/>
        <v>24</v>
      </c>
      <c r="AA19" s="91">
        <f t="shared" si="2"/>
        <v>96</v>
      </c>
      <c r="AB19" s="42">
        <f t="shared" si="2"/>
        <v>0</v>
      </c>
      <c r="AC19" s="42">
        <f t="shared" si="2"/>
        <v>0</v>
      </c>
      <c r="AD19" s="147">
        <f t="shared" si="2"/>
        <v>0</v>
      </c>
      <c r="AE19" s="141">
        <f t="shared" si="2"/>
        <v>0</v>
      </c>
      <c r="AF19" s="91">
        <f t="shared" si="2"/>
        <v>84</v>
      </c>
      <c r="AG19" s="42">
        <f t="shared" si="2"/>
        <v>0</v>
      </c>
      <c r="AH19" s="42">
        <f t="shared" si="2"/>
        <v>0</v>
      </c>
      <c r="AI19" s="42">
        <f t="shared" si="2"/>
        <v>6</v>
      </c>
      <c r="AJ19" s="99">
        <f t="shared" si="2"/>
        <v>6</v>
      </c>
      <c r="AK19" s="249">
        <f t="shared" si="2"/>
        <v>0</v>
      </c>
      <c r="AL19" s="250">
        <f t="shared" si="2"/>
        <v>0</v>
      </c>
      <c r="AM19" s="250">
        <f t="shared" si="2"/>
        <v>0</v>
      </c>
      <c r="AN19" s="250">
        <f t="shared" si="2"/>
        <v>0</v>
      </c>
      <c r="AO19" s="251">
        <f t="shared" si="2"/>
        <v>0</v>
      </c>
      <c r="AP19" s="252">
        <f t="shared" si="2"/>
        <v>0</v>
      </c>
      <c r="AQ19" s="250">
        <f t="shared" si="2"/>
        <v>0</v>
      </c>
      <c r="AR19" s="250">
        <f t="shared" si="2"/>
        <v>0</v>
      </c>
      <c r="AS19" s="250">
        <f t="shared" si="2"/>
        <v>0</v>
      </c>
      <c r="AT19" s="253">
        <f t="shared" si="2"/>
        <v>0</v>
      </c>
      <c r="AU19" s="254">
        <f t="shared" si="2"/>
        <v>0</v>
      </c>
      <c r="AV19" s="250">
        <f t="shared" si="2"/>
        <v>0</v>
      </c>
      <c r="AW19" s="250">
        <f t="shared" si="2"/>
        <v>0</v>
      </c>
      <c r="AX19" s="250">
        <f t="shared" si="2"/>
        <v>0</v>
      </c>
      <c r="AY19" s="251">
        <f t="shared" si="2"/>
        <v>0</v>
      </c>
      <c r="AZ19" s="252">
        <f t="shared" si="2"/>
        <v>0</v>
      </c>
      <c r="BA19" s="250">
        <f t="shared" si="2"/>
        <v>0</v>
      </c>
      <c r="BB19" s="250">
        <f t="shared" si="2"/>
        <v>0</v>
      </c>
      <c r="BC19" s="250">
        <f t="shared" si="2"/>
        <v>0</v>
      </c>
      <c r="BD19" s="255">
        <f t="shared" si="2"/>
        <v>0</v>
      </c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</row>
    <row r="20" spans="1:94" s="44" customFormat="1" ht="39.75" customHeight="1" x14ac:dyDescent="0.25">
      <c r="A20" s="319" t="s">
        <v>30</v>
      </c>
      <c r="B20" s="320" t="s">
        <v>31</v>
      </c>
      <c r="C20" s="350" t="s">
        <v>174</v>
      </c>
      <c r="D20" s="305">
        <f t="shared" ref="D20:I20" si="3">SUM(D21:D31)</f>
        <v>0</v>
      </c>
      <c r="E20" s="305">
        <f t="shared" si="3"/>
        <v>0</v>
      </c>
      <c r="F20" s="305">
        <f t="shared" si="3"/>
        <v>924</v>
      </c>
      <c r="G20" s="305">
        <f t="shared" si="3"/>
        <v>190</v>
      </c>
      <c r="H20" s="305">
        <f t="shared" si="3"/>
        <v>0</v>
      </c>
      <c r="I20" s="305">
        <f t="shared" si="3"/>
        <v>904</v>
      </c>
      <c r="J20" s="305">
        <f t="shared" ref="J20:BD20" si="4">SUM(J21:J31)</f>
        <v>386</v>
      </c>
      <c r="K20" s="305">
        <f t="shared" si="4"/>
        <v>518</v>
      </c>
      <c r="L20" s="305">
        <f t="shared" si="4"/>
        <v>0</v>
      </c>
      <c r="M20" s="305">
        <f t="shared" si="4"/>
        <v>0</v>
      </c>
      <c r="N20" s="305">
        <f t="shared" si="4"/>
        <v>8</v>
      </c>
      <c r="O20" s="305">
        <f t="shared" si="4"/>
        <v>0</v>
      </c>
      <c r="P20" s="305">
        <f t="shared" si="4"/>
        <v>12</v>
      </c>
      <c r="Q20" s="342">
        <f t="shared" si="4"/>
        <v>459</v>
      </c>
      <c r="R20" s="305">
        <f t="shared" si="4"/>
        <v>0</v>
      </c>
      <c r="S20" s="305">
        <f t="shared" si="4"/>
        <v>0</v>
      </c>
      <c r="T20" s="305">
        <f t="shared" si="4"/>
        <v>0</v>
      </c>
      <c r="U20" s="343">
        <f t="shared" si="4"/>
        <v>0</v>
      </c>
      <c r="V20" s="344">
        <f t="shared" si="4"/>
        <v>445</v>
      </c>
      <c r="W20" s="305">
        <f t="shared" si="4"/>
        <v>0</v>
      </c>
      <c r="X20" s="305">
        <f t="shared" si="4"/>
        <v>0</v>
      </c>
      <c r="Y20" s="305">
        <f t="shared" si="4"/>
        <v>8</v>
      </c>
      <c r="Z20" s="345">
        <f t="shared" si="4"/>
        <v>12</v>
      </c>
      <c r="AA20" s="344">
        <f t="shared" si="4"/>
        <v>0</v>
      </c>
      <c r="AB20" s="305">
        <f t="shared" si="4"/>
        <v>0</v>
      </c>
      <c r="AC20" s="305">
        <f t="shared" si="4"/>
        <v>0</v>
      </c>
      <c r="AD20" s="341">
        <f t="shared" si="4"/>
        <v>0</v>
      </c>
      <c r="AE20" s="343">
        <f t="shared" si="4"/>
        <v>0</v>
      </c>
      <c r="AF20" s="344">
        <f t="shared" si="4"/>
        <v>0</v>
      </c>
      <c r="AG20" s="305">
        <f t="shared" si="4"/>
        <v>0</v>
      </c>
      <c r="AH20" s="305">
        <f t="shared" si="4"/>
        <v>0</v>
      </c>
      <c r="AI20" s="305">
        <f t="shared" si="4"/>
        <v>0</v>
      </c>
      <c r="AJ20" s="345">
        <f t="shared" si="4"/>
        <v>0</v>
      </c>
      <c r="AK20" s="249">
        <f t="shared" si="4"/>
        <v>0</v>
      </c>
      <c r="AL20" s="250">
        <f t="shared" si="4"/>
        <v>0</v>
      </c>
      <c r="AM20" s="250">
        <f t="shared" si="4"/>
        <v>0</v>
      </c>
      <c r="AN20" s="250">
        <f t="shared" si="4"/>
        <v>0</v>
      </c>
      <c r="AO20" s="251">
        <f t="shared" si="4"/>
        <v>0</v>
      </c>
      <c r="AP20" s="252">
        <f t="shared" si="4"/>
        <v>0</v>
      </c>
      <c r="AQ20" s="250">
        <f t="shared" si="4"/>
        <v>0</v>
      </c>
      <c r="AR20" s="250">
        <f t="shared" si="4"/>
        <v>0</v>
      </c>
      <c r="AS20" s="250">
        <f t="shared" si="4"/>
        <v>0</v>
      </c>
      <c r="AT20" s="253">
        <f t="shared" si="4"/>
        <v>0</v>
      </c>
      <c r="AU20" s="254">
        <f t="shared" si="4"/>
        <v>0</v>
      </c>
      <c r="AV20" s="250">
        <f t="shared" si="4"/>
        <v>0</v>
      </c>
      <c r="AW20" s="250">
        <f t="shared" si="4"/>
        <v>0</v>
      </c>
      <c r="AX20" s="250">
        <f t="shared" si="4"/>
        <v>0</v>
      </c>
      <c r="AY20" s="251">
        <f t="shared" si="4"/>
        <v>0</v>
      </c>
      <c r="AZ20" s="252">
        <f t="shared" si="4"/>
        <v>0</v>
      </c>
      <c r="BA20" s="250">
        <f t="shared" si="4"/>
        <v>0</v>
      </c>
      <c r="BB20" s="250">
        <f t="shared" si="4"/>
        <v>0</v>
      </c>
      <c r="BC20" s="250">
        <f t="shared" si="4"/>
        <v>0</v>
      </c>
      <c r="BD20" s="255">
        <f t="shared" si="4"/>
        <v>0</v>
      </c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</row>
    <row r="21" spans="1:94" ht="20.100000000000001" customHeight="1" x14ac:dyDescent="0.25">
      <c r="A21" s="321" t="s">
        <v>32</v>
      </c>
      <c r="B21" s="203" t="s">
        <v>33</v>
      </c>
      <c r="C21" s="356" t="s">
        <v>70</v>
      </c>
      <c r="D21" s="10"/>
      <c r="E21" s="10"/>
      <c r="F21" s="6">
        <f t="shared" ref="F21:F31" si="5">H21+I21+M21+N21+P21</f>
        <v>72</v>
      </c>
      <c r="G21" s="15">
        <v>12</v>
      </c>
      <c r="H21" s="4">
        <f>R21+W21+AB21+AG21+AL21+AQ21+AV21+BA21</f>
        <v>0</v>
      </c>
      <c r="I21" s="4">
        <f>Q21+V21+AA21+AF21+AK21+AP21+AU21+AZ21</f>
        <v>63</v>
      </c>
      <c r="J21" s="4">
        <f>I21-K21-L21</f>
        <v>27</v>
      </c>
      <c r="K21" s="205">
        <v>36</v>
      </c>
      <c r="L21" s="4"/>
      <c r="M21" s="4"/>
      <c r="N21" s="315">
        <f t="shared" ref="N21:N31" si="6">T21+Y21+AD21+AI21+AN21+AS21+AX21+BC21</f>
        <v>3</v>
      </c>
      <c r="O21" s="4">
        <v>0</v>
      </c>
      <c r="P21" s="315">
        <f>U21+Z21+AE21+AJ21+AO21+AT21+AY21+BD21</f>
        <v>6</v>
      </c>
      <c r="Q21" s="158">
        <v>17</v>
      </c>
      <c r="R21" s="7"/>
      <c r="S21" s="6"/>
      <c r="T21" s="16"/>
      <c r="U21" s="142"/>
      <c r="V21" s="96">
        <v>46</v>
      </c>
      <c r="W21" s="7"/>
      <c r="X21" s="175"/>
      <c r="Y21" s="124">
        <v>3</v>
      </c>
      <c r="Z21" s="104">
        <v>6</v>
      </c>
      <c r="AA21" s="93"/>
      <c r="AB21" s="7"/>
      <c r="AC21" s="6"/>
      <c r="AD21" s="121"/>
      <c r="AE21" s="142"/>
      <c r="AF21" s="92"/>
      <c r="AG21" s="7"/>
      <c r="AH21" s="175"/>
      <c r="AI21" s="121"/>
      <c r="AJ21" s="100"/>
      <c r="AK21" s="233"/>
      <c r="AL21" s="256"/>
      <c r="AM21" s="256"/>
      <c r="AN21" s="256"/>
      <c r="AO21" s="257"/>
      <c r="AP21" s="234"/>
      <c r="AQ21" s="256"/>
      <c r="AR21" s="256"/>
      <c r="AS21" s="256"/>
      <c r="AT21" s="258"/>
      <c r="AU21" s="259"/>
      <c r="AV21" s="256"/>
      <c r="AW21" s="256"/>
      <c r="AX21" s="256"/>
      <c r="AY21" s="257"/>
      <c r="AZ21" s="234"/>
      <c r="BA21" s="256"/>
      <c r="BB21" s="256"/>
      <c r="BC21" s="256"/>
      <c r="BD21" s="260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</row>
    <row r="22" spans="1:94" ht="20.100000000000001" customHeight="1" x14ac:dyDescent="0.25">
      <c r="A22" s="321" t="s">
        <v>34</v>
      </c>
      <c r="B22" s="203" t="s">
        <v>35</v>
      </c>
      <c r="C22" s="356" t="s">
        <v>60</v>
      </c>
      <c r="D22" s="10"/>
      <c r="E22" s="10"/>
      <c r="F22" s="6">
        <f t="shared" si="5"/>
        <v>108</v>
      </c>
      <c r="G22" s="15">
        <v>14</v>
      </c>
      <c r="H22" s="4">
        <f t="shared" ref="H22:H36" si="7">R22+W22+AB22+AG22+AL22+AQ22+AV22+BA22</f>
        <v>0</v>
      </c>
      <c r="I22" s="4">
        <f t="shared" ref="I22:I36" si="8">Q22+V22+AA22+AF22+AK22+AP22+AU22+AZ22</f>
        <v>108</v>
      </c>
      <c r="J22" s="4">
        <f t="shared" ref="J22:J31" si="9">I22-K22</f>
        <v>54</v>
      </c>
      <c r="K22" s="205">
        <v>54</v>
      </c>
      <c r="L22" s="4"/>
      <c r="M22" s="4"/>
      <c r="N22" s="4">
        <f t="shared" si="6"/>
        <v>0</v>
      </c>
      <c r="O22" s="4">
        <v>0</v>
      </c>
      <c r="P22" s="4">
        <f t="shared" ref="P22:P31" si="10">U22+Z22+AE22+AJ22+AO22+AT22+AY22+BD22</f>
        <v>0</v>
      </c>
      <c r="Q22" s="168">
        <v>51</v>
      </c>
      <c r="R22" s="7"/>
      <c r="S22" s="6"/>
      <c r="T22" s="16"/>
      <c r="U22" s="142"/>
      <c r="V22" s="352">
        <v>57</v>
      </c>
      <c r="W22" s="7"/>
      <c r="X22" s="175"/>
      <c r="Y22" s="121"/>
      <c r="Z22" s="100"/>
      <c r="AA22" s="92"/>
      <c r="AB22" s="7"/>
      <c r="AC22" s="6"/>
      <c r="AD22" s="121"/>
      <c r="AE22" s="142"/>
      <c r="AF22" s="93"/>
      <c r="AG22" s="7"/>
      <c r="AH22" s="175"/>
      <c r="AI22" s="121"/>
      <c r="AJ22" s="100"/>
      <c r="AK22" s="233"/>
      <c r="AL22" s="256"/>
      <c r="AM22" s="256"/>
      <c r="AN22" s="256"/>
      <c r="AO22" s="257"/>
      <c r="AP22" s="234"/>
      <c r="AQ22" s="256"/>
      <c r="AR22" s="256"/>
      <c r="AS22" s="256"/>
      <c r="AT22" s="258"/>
      <c r="AU22" s="259"/>
      <c r="AV22" s="256"/>
      <c r="AW22" s="256"/>
      <c r="AX22" s="256"/>
      <c r="AY22" s="257"/>
      <c r="AZ22" s="234"/>
      <c r="BA22" s="256"/>
      <c r="BB22" s="256"/>
      <c r="BC22" s="256"/>
      <c r="BD22" s="260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</row>
    <row r="23" spans="1:94" ht="20.100000000000001" customHeight="1" x14ac:dyDescent="0.25">
      <c r="A23" s="321" t="s">
        <v>36</v>
      </c>
      <c r="B23" s="203" t="s">
        <v>39</v>
      </c>
      <c r="C23" s="356" t="s">
        <v>91</v>
      </c>
      <c r="D23" s="10"/>
      <c r="E23" s="10"/>
      <c r="F23" s="6">
        <f t="shared" si="5"/>
        <v>136</v>
      </c>
      <c r="G23" s="15">
        <v>10</v>
      </c>
      <c r="H23" s="4">
        <f t="shared" si="7"/>
        <v>0</v>
      </c>
      <c r="I23" s="4">
        <f t="shared" si="8"/>
        <v>136</v>
      </c>
      <c r="J23" s="4">
        <f t="shared" si="9"/>
        <v>90</v>
      </c>
      <c r="K23" s="205">
        <v>46</v>
      </c>
      <c r="L23" s="4"/>
      <c r="M23" s="4"/>
      <c r="N23" s="4">
        <f t="shared" si="6"/>
        <v>0</v>
      </c>
      <c r="O23" s="4">
        <v>0</v>
      </c>
      <c r="P23" s="4">
        <f t="shared" si="10"/>
        <v>0</v>
      </c>
      <c r="Q23" s="168">
        <v>68</v>
      </c>
      <c r="R23" s="7"/>
      <c r="S23" s="6"/>
      <c r="T23" s="16"/>
      <c r="U23" s="142"/>
      <c r="V23" s="352">
        <v>68</v>
      </c>
      <c r="W23" s="7"/>
      <c r="X23" s="175"/>
      <c r="Y23" s="121"/>
      <c r="Z23" s="100"/>
      <c r="AA23" s="92"/>
      <c r="AB23" s="7"/>
      <c r="AC23" s="6"/>
      <c r="AD23" s="121"/>
      <c r="AE23" s="142"/>
      <c r="AF23" s="92"/>
      <c r="AG23" s="7"/>
      <c r="AH23" s="175"/>
      <c r="AI23" s="121"/>
      <c r="AJ23" s="100"/>
      <c r="AK23" s="233"/>
      <c r="AL23" s="256"/>
      <c r="AM23" s="256"/>
      <c r="AN23" s="256"/>
      <c r="AO23" s="257"/>
      <c r="AP23" s="234"/>
      <c r="AQ23" s="256"/>
      <c r="AR23" s="256"/>
      <c r="AS23" s="256"/>
      <c r="AT23" s="258"/>
      <c r="AU23" s="259"/>
      <c r="AV23" s="256"/>
      <c r="AW23" s="256"/>
      <c r="AX23" s="256"/>
      <c r="AY23" s="257"/>
      <c r="AZ23" s="234"/>
      <c r="BA23" s="256"/>
      <c r="BB23" s="256"/>
      <c r="BC23" s="256"/>
      <c r="BD23" s="260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</row>
    <row r="24" spans="1:94" ht="19.5" customHeight="1" x14ac:dyDescent="0.25">
      <c r="A24" s="321" t="s">
        <v>38</v>
      </c>
      <c r="B24" s="203" t="s">
        <v>137</v>
      </c>
      <c r="C24" s="356" t="s">
        <v>91</v>
      </c>
      <c r="D24" s="10"/>
      <c r="E24" s="10"/>
      <c r="F24" s="6">
        <f t="shared" si="5"/>
        <v>72</v>
      </c>
      <c r="G24" s="15">
        <v>18</v>
      </c>
      <c r="H24" s="4">
        <f t="shared" si="7"/>
        <v>0</v>
      </c>
      <c r="I24" s="4">
        <f t="shared" si="8"/>
        <v>72</v>
      </c>
      <c r="J24" s="4">
        <f t="shared" si="9"/>
        <v>38</v>
      </c>
      <c r="K24" s="205">
        <v>34</v>
      </c>
      <c r="L24" s="4"/>
      <c r="M24" s="4"/>
      <c r="N24" s="4">
        <f t="shared" si="6"/>
        <v>0</v>
      </c>
      <c r="O24" s="4">
        <v>0</v>
      </c>
      <c r="P24" s="4">
        <f t="shared" si="10"/>
        <v>0</v>
      </c>
      <c r="Q24" s="168">
        <v>51</v>
      </c>
      <c r="R24" s="7"/>
      <c r="S24" s="6"/>
      <c r="T24" s="16"/>
      <c r="U24" s="142"/>
      <c r="V24" s="352">
        <v>21</v>
      </c>
      <c r="W24" s="7"/>
      <c r="X24" s="175"/>
      <c r="Y24" s="121"/>
      <c r="Z24" s="100"/>
      <c r="AA24" s="92"/>
      <c r="AB24" s="7"/>
      <c r="AC24" s="6"/>
      <c r="AD24" s="121"/>
      <c r="AE24" s="142"/>
      <c r="AF24" s="92"/>
      <c r="AG24" s="7"/>
      <c r="AH24" s="175"/>
      <c r="AI24" s="121"/>
      <c r="AJ24" s="100"/>
      <c r="AK24" s="233"/>
      <c r="AL24" s="256"/>
      <c r="AM24" s="256"/>
      <c r="AN24" s="256"/>
      <c r="AO24" s="257"/>
      <c r="AP24" s="234"/>
      <c r="AQ24" s="256"/>
      <c r="AR24" s="256"/>
      <c r="AS24" s="256"/>
      <c r="AT24" s="258"/>
      <c r="AU24" s="259"/>
      <c r="AV24" s="256"/>
      <c r="AW24" s="256"/>
      <c r="AX24" s="256"/>
      <c r="AY24" s="257"/>
      <c r="AZ24" s="234"/>
      <c r="BA24" s="256"/>
      <c r="BB24" s="256"/>
      <c r="BC24" s="256"/>
      <c r="BD24" s="260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</row>
    <row r="25" spans="1:94" ht="20.100000000000001" customHeight="1" x14ac:dyDescent="0.25">
      <c r="A25" s="321" t="s">
        <v>40</v>
      </c>
      <c r="B25" s="203" t="s">
        <v>51</v>
      </c>
      <c r="C25" s="356" t="s">
        <v>91</v>
      </c>
      <c r="D25" s="10"/>
      <c r="E25" s="10"/>
      <c r="F25" s="6">
        <f t="shared" si="5"/>
        <v>72</v>
      </c>
      <c r="G25" s="15">
        <v>16</v>
      </c>
      <c r="H25" s="4">
        <f t="shared" si="7"/>
        <v>0</v>
      </c>
      <c r="I25" s="4">
        <f t="shared" si="8"/>
        <v>72</v>
      </c>
      <c r="J25" s="4">
        <f t="shared" si="9"/>
        <v>44</v>
      </c>
      <c r="K25" s="205">
        <v>28</v>
      </c>
      <c r="L25" s="4"/>
      <c r="M25" s="4"/>
      <c r="N25" s="4">
        <f t="shared" si="6"/>
        <v>0</v>
      </c>
      <c r="O25" s="4">
        <v>0</v>
      </c>
      <c r="P25" s="4">
        <f t="shared" si="10"/>
        <v>0</v>
      </c>
      <c r="Q25" s="249">
        <v>51</v>
      </c>
      <c r="R25" s="7"/>
      <c r="S25" s="6"/>
      <c r="T25" s="16"/>
      <c r="U25" s="142"/>
      <c r="V25" s="352">
        <v>21</v>
      </c>
      <c r="W25" s="7"/>
      <c r="X25" s="175"/>
      <c r="Y25" s="121"/>
      <c r="Z25" s="100"/>
      <c r="AA25" s="92"/>
      <c r="AB25" s="7"/>
      <c r="AC25" s="6"/>
      <c r="AD25" s="121"/>
      <c r="AE25" s="142"/>
      <c r="AF25" s="92"/>
      <c r="AG25" s="7"/>
      <c r="AH25" s="175"/>
      <c r="AI25" s="121"/>
      <c r="AJ25" s="100"/>
      <c r="AK25" s="233"/>
      <c r="AL25" s="256"/>
      <c r="AM25" s="256"/>
      <c r="AN25" s="256"/>
      <c r="AO25" s="257"/>
      <c r="AP25" s="234"/>
      <c r="AQ25" s="256"/>
      <c r="AR25" s="256"/>
      <c r="AS25" s="256"/>
      <c r="AT25" s="258"/>
      <c r="AU25" s="259"/>
      <c r="AV25" s="256"/>
      <c r="AW25" s="256"/>
      <c r="AX25" s="256"/>
      <c r="AY25" s="257"/>
      <c r="AZ25" s="234"/>
      <c r="BA25" s="256"/>
      <c r="BB25" s="256"/>
      <c r="BC25" s="256"/>
      <c r="BD25" s="260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</row>
    <row r="26" spans="1:94" ht="20.100000000000001" customHeight="1" x14ac:dyDescent="0.25">
      <c r="A26" s="321" t="s">
        <v>42</v>
      </c>
      <c r="B26" s="203" t="s">
        <v>37</v>
      </c>
      <c r="C26" s="356" t="s">
        <v>91</v>
      </c>
      <c r="D26" s="10"/>
      <c r="E26" s="10"/>
      <c r="F26" s="6">
        <f t="shared" si="5"/>
        <v>72</v>
      </c>
      <c r="G26" s="15">
        <v>20</v>
      </c>
      <c r="H26" s="4">
        <f t="shared" si="7"/>
        <v>0</v>
      </c>
      <c r="I26" s="4">
        <f t="shared" si="8"/>
        <v>72</v>
      </c>
      <c r="J26" s="4">
        <f t="shared" si="9"/>
        <v>0</v>
      </c>
      <c r="K26" s="205">
        <v>72</v>
      </c>
      <c r="L26" s="4"/>
      <c r="M26" s="4"/>
      <c r="N26" s="4">
        <f t="shared" si="6"/>
        <v>0</v>
      </c>
      <c r="O26" s="4">
        <v>0</v>
      </c>
      <c r="P26" s="4">
        <f t="shared" si="10"/>
        <v>0</v>
      </c>
      <c r="Q26" s="168">
        <v>51</v>
      </c>
      <c r="R26" s="7"/>
      <c r="S26" s="6"/>
      <c r="T26" s="16"/>
      <c r="U26" s="142"/>
      <c r="V26" s="352">
        <v>21</v>
      </c>
      <c r="W26" s="7"/>
      <c r="X26" s="175"/>
      <c r="Y26" s="121"/>
      <c r="Z26" s="100"/>
      <c r="AA26" s="92"/>
      <c r="AB26" s="7"/>
      <c r="AC26" s="6"/>
      <c r="AD26" s="121"/>
      <c r="AE26" s="142"/>
      <c r="AF26" s="92"/>
      <c r="AG26" s="7"/>
      <c r="AH26" s="175"/>
      <c r="AI26" s="121"/>
      <c r="AJ26" s="100"/>
      <c r="AK26" s="233"/>
      <c r="AL26" s="256"/>
      <c r="AM26" s="256"/>
      <c r="AN26" s="256"/>
      <c r="AO26" s="257"/>
      <c r="AP26" s="234"/>
      <c r="AQ26" s="256"/>
      <c r="AR26" s="256"/>
      <c r="AS26" s="256"/>
      <c r="AT26" s="258"/>
      <c r="AU26" s="259"/>
      <c r="AV26" s="256"/>
      <c r="AW26" s="256"/>
      <c r="AX26" s="256"/>
      <c r="AY26" s="257"/>
      <c r="AZ26" s="234"/>
      <c r="BA26" s="256"/>
      <c r="BB26" s="256"/>
      <c r="BC26" s="256"/>
      <c r="BD26" s="260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</row>
    <row r="27" spans="1:94" ht="20.100000000000001" customHeight="1" x14ac:dyDescent="0.25">
      <c r="A27" s="321" t="s">
        <v>44</v>
      </c>
      <c r="B27" s="203" t="s">
        <v>136</v>
      </c>
      <c r="C27" s="356" t="s">
        <v>70</v>
      </c>
      <c r="D27" s="10"/>
      <c r="E27" s="10"/>
      <c r="F27" s="6">
        <f t="shared" si="5"/>
        <v>108</v>
      </c>
      <c r="G27" s="15">
        <v>52</v>
      </c>
      <c r="H27" s="4">
        <f t="shared" si="7"/>
        <v>0</v>
      </c>
      <c r="I27" s="4">
        <f t="shared" si="8"/>
        <v>97</v>
      </c>
      <c r="J27" s="4">
        <f t="shared" si="9"/>
        <v>17</v>
      </c>
      <c r="K27" s="205">
        <v>80</v>
      </c>
      <c r="L27" s="4"/>
      <c r="M27" s="4"/>
      <c r="N27" s="315">
        <f t="shared" si="6"/>
        <v>5</v>
      </c>
      <c r="O27" s="4">
        <v>0</v>
      </c>
      <c r="P27" s="315">
        <f t="shared" si="10"/>
        <v>6</v>
      </c>
      <c r="Q27" s="249">
        <v>34</v>
      </c>
      <c r="R27" s="7"/>
      <c r="S27" s="6"/>
      <c r="T27" s="16"/>
      <c r="U27" s="142"/>
      <c r="V27" s="96">
        <v>63</v>
      </c>
      <c r="W27" s="7"/>
      <c r="X27" s="175"/>
      <c r="Y27" s="124">
        <v>5</v>
      </c>
      <c r="Z27" s="104">
        <v>6</v>
      </c>
      <c r="AA27" s="92"/>
      <c r="AB27" s="7"/>
      <c r="AC27" s="6"/>
      <c r="AD27" s="121"/>
      <c r="AE27" s="142"/>
      <c r="AF27" s="92"/>
      <c r="AG27" s="7"/>
      <c r="AH27" s="175"/>
      <c r="AI27" s="121"/>
      <c r="AJ27" s="100"/>
      <c r="AK27" s="233"/>
      <c r="AL27" s="256"/>
      <c r="AM27" s="256"/>
      <c r="AN27" s="256"/>
      <c r="AO27" s="257"/>
      <c r="AP27" s="234"/>
      <c r="AQ27" s="256"/>
      <c r="AR27" s="256"/>
      <c r="AS27" s="256"/>
      <c r="AT27" s="258"/>
      <c r="AU27" s="259"/>
      <c r="AV27" s="256"/>
      <c r="AW27" s="256"/>
      <c r="AX27" s="256"/>
      <c r="AY27" s="257"/>
      <c r="AZ27" s="234"/>
      <c r="BA27" s="256"/>
      <c r="BB27" s="256"/>
      <c r="BC27" s="256"/>
      <c r="BD27" s="260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</row>
    <row r="28" spans="1:94" ht="20.100000000000001" customHeight="1" x14ac:dyDescent="0.25">
      <c r="A28" s="321" t="s">
        <v>46</v>
      </c>
      <c r="B28" s="203" t="s">
        <v>41</v>
      </c>
      <c r="C28" s="356" t="s">
        <v>109</v>
      </c>
      <c r="D28" s="10"/>
      <c r="E28" s="10"/>
      <c r="F28" s="6">
        <f t="shared" si="5"/>
        <v>72</v>
      </c>
      <c r="G28" s="15">
        <v>20</v>
      </c>
      <c r="H28" s="4">
        <f t="shared" si="7"/>
        <v>0</v>
      </c>
      <c r="I28" s="4">
        <f t="shared" si="8"/>
        <v>72</v>
      </c>
      <c r="J28" s="4">
        <f t="shared" si="9"/>
        <v>12</v>
      </c>
      <c r="K28" s="205">
        <v>60</v>
      </c>
      <c r="L28" s="4"/>
      <c r="M28" s="4"/>
      <c r="N28" s="4">
        <f t="shared" si="6"/>
        <v>0</v>
      </c>
      <c r="O28" s="4">
        <v>0</v>
      </c>
      <c r="P28" s="4">
        <f t="shared" si="10"/>
        <v>0</v>
      </c>
      <c r="Q28" s="312">
        <v>34</v>
      </c>
      <c r="R28" s="7"/>
      <c r="S28" s="6"/>
      <c r="T28" s="16"/>
      <c r="U28" s="142"/>
      <c r="V28" s="352">
        <v>38</v>
      </c>
      <c r="W28" s="7"/>
      <c r="X28" s="175"/>
      <c r="Y28" s="121"/>
      <c r="Z28" s="100"/>
      <c r="AA28" s="93"/>
      <c r="AB28" s="7"/>
      <c r="AC28" s="6"/>
      <c r="AD28" s="121"/>
      <c r="AE28" s="142"/>
      <c r="AF28" s="92"/>
      <c r="AG28" s="7"/>
      <c r="AH28" s="175"/>
      <c r="AI28" s="121"/>
      <c r="AJ28" s="100"/>
      <c r="AK28" s="233"/>
      <c r="AL28" s="256"/>
      <c r="AM28" s="256"/>
      <c r="AN28" s="256"/>
      <c r="AO28" s="257"/>
      <c r="AP28" s="234"/>
      <c r="AQ28" s="256"/>
      <c r="AR28" s="256"/>
      <c r="AS28" s="256"/>
      <c r="AT28" s="258"/>
      <c r="AU28" s="259"/>
      <c r="AV28" s="256"/>
      <c r="AW28" s="256"/>
      <c r="AX28" s="256"/>
      <c r="AY28" s="257"/>
      <c r="AZ28" s="234"/>
      <c r="BA28" s="256"/>
      <c r="BB28" s="256"/>
      <c r="BC28" s="256"/>
      <c r="BD28" s="260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</row>
    <row r="29" spans="1:94" ht="15.75" x14ac:dyDescent="0.25">
      <c r="A29" s="321" t="s">
        <v>47</v>
      </c>
      <c r="B29" s="203" t="s">
        <v>43</v>
      </c>
      <c r="C29" s="356" t="s">
        <v>60</v>
      </c>
      <c r="D29" s="10"/>
      <c r="E29" s="10"/>
      <c r="F29" s="6">
        <f t="shared" si="5"/>
        <v>68</v>
      </c>
      <c r="G29" s="15">
        <v>10</v>
      </c>
      <c r="H29" s="4">
        <f t="shared" si="7"/>
        <v>0</v>
      </c>
      <c r="I29" s="4">
        <f t="shared" si="8"/>
        <v>68</v>
      </c>
      <c r="J29" s="4">
        <f t="shared" si="9"/>
        <v>22</v>
      </c>
      <c r="K29" s="205">
        <v>46</v>
      </c>
      <c r="L29" s="4"/>
      <c r="M29" s="4"/>
      <c r="N29" s="4">
        <f t="shared" si="6"/>
        <v>0</v>
      </c>
      <c r="O29" s="4">
        <v>0</v>
      </c>
      <c r="P29" s="4">
        <f t="shared" si="10"/>
        <v>0</v>
      </c>
      <c r="Q29" s="233">
        <v>17</v>
      </c>
      <c r="R29" s="7"/>
      <c r="S29" s="6"/>
      <c r="T29" s="16"/>
      <c r="U29" s="142"/>
      <c r="V29" s="352">
        <v>51</v>
      </c>
      <c r="W29" s="7"/>
      <c r="X29" s="175"/>
      <c r="Y29" s="121"/>
      <c r="Z29" s="100"/>
      <c r="AA29" s="93"/>
      <c r="AB29" s="7"/>
      <c r="AC29" s="6"/>
      <c r="AD29" s="121"/>
      <c r="AE29" s="142"/>
      <c r="AF29" s="93"/>
      <c r="AG29" s="7"/>
      <c r="AH29" s="175"/>
      <c r="AI29" s="121"/>
      <c r="AJ29" s="100"/>
      <c r="AK29" s="233"/>
      <c r="AL29" s="256"/>
      <c r="AM29" s="256"/>
      <c r="AN29" s="256"/>
      <c r="AO29" s="257"/>
      <c r="AP29" s="234"/>
      <c r="AQ29" s="256"/>
      <c r="AR29" s="256"/>
      <c r="AS29" s="256"/>
      <c r="AT29" s="258"/>
      <c r="AU29" s="259"/>
      <c r="AV29" s="256"/>
      <c r="AW29" s="256"/>
      <c r="AX29" s="256"/>
      <c r="AY29" s="257"/>
      <c r="AZ29" s="234"/>
      <c r="BA29" s="256"/>
      <c r="BB29" s="256"/>
      <c r="BC29" s="256"/>
      <c r="BD29" s="260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</row>
    <row r="30" spans="1:94" ht="20.100000000000001" customHeight="1" x14ac:dyDescent="0.25">
      <c r="A30" s="321" t="s">
        <v>50</v>
      </c>
      <c r="B30" s="204" t="s">
        <v>45</v>
      </c>
      <c r="C30" s="356" t="s">
        <v>91</v>
      </c>
      <c r="D30" s="10"/>
      <c r="E30" s="10"/>
      <c r="F30" s="6">
        <f t="shared" si="5"/>
        <v>72</v>
      </c>
      <c r="G30" s="15">
        <v>6</v>
      </c>
      <c r="H30" s="4">
        <f t="shared" si="7"/>
        <v>0</v>
      </c>
      <c r="I30" s="4">
        <f t="shared" si="8"/>
        <v>72</v>
      </c>
      <c r="J30" s="4">
        <f t="shared" si="9"/>
        <v>34</v>
      </c>
      <c r="K30" s="205">
        <v>38</v>
      </c>
      <c r="L30" s="4"/>
      <c r="M30" s="4"/>
      <c r="N30" s="4">
        <f t="shared" si="6"/>
        <v>0</v>
      </c>
      <c r="O30" s="4">
        <v>0</v>
      </c>
      <c r="P30" s="4">
        <f t="shared" si="10"/>
        <v>0</v>
      </c>
      <c r="Q30" s="168">
        <v>34</v>
      </c>
      <c r="R30" s="7"/>
      <c r="S30" s="6"/>
      <c r="T30" s="16"/>
      <c r="U30" s="142"/>
      <c r="V30" s="352">
        <v>38</v>
      </c>
      <c r="W30" s="7"/>
      <c r="X30" s="175"/>
      <c r="Y30" s="121"/>
      <c r="Z30" s="100"/>
      <c r="AA30" s="93"/>
      <c r="AB30" s="7"/>
      <c r="AC30" s="6"/>
      <c r="AD30" s="121"/>
      <c r="AE30" s="142"/>
      <c r="AF30" s="93"/>
      <c r="AG30" s="7"/>
      <c r="AH30" s="175"/>
      <c r="AI30" s="121"/>
      <c r="AJ30" s="100"/>
      <c r="AK30" s="233"/>
      <c r="AL30" s="256"/>
      <c r="AM30" s="256"/>
      <c r="AN30" s="256"/>
      <c r="AO30" s="257"/>
      <c r="AP30" s="234"/>
      <c r="AQ30" s="256"/>
      <c r="AR30" s="256"/>
      <c r="AS30" s="256"/>
      <c r="AT30" s="258"/>
      <c r="AU30" s="259"/>
      <c r="AV30" s="256"/>
      <c r="AW30" s="256"/>
      <c r="AX30" s="256"/>
      <c r="AY30" s="257"/>
      <c r="AZ30" s="234"/>
      <c r="BA30" s="256"/>
      <c r="BB30" s="256"/>
      <c r="BC30" s="256"/>
      <c r="BD30" s="260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</row>
    <row r="31" spans="1:94" ht="20.100000000000001" customHeight="1" x14ac:dyDescent="0.25">
      <c r="A31" s="321" t="s">
        <v>52</v>
      </c>
      <c r="B31" s="204" t="s">
        <v>48</v>
      </c>
      <c r="C31" s="356" t="s">
        <v>91</v>
      </c>
      <c r="D31" s="10"/>
      <c r="E31" s="10"/>
      <c r="F31" s="6">
        <f t="shared" si="5"/>
        <v>72</v>
      </c>
      <c r="G31" s="15">
        <v>12</v>
      </c>
      <c r="H31" s="4">
        <f t="shared" si="7"/>
        <v>0</v>
      </c>
      <c r="I31" s="4">
        <f t="shared" si="8"/>
        <v>72</v>
      </c>
      <c r="J31" s="4">
        <f t="shared" si="9"/>
        <v>48</v>
      </c>
      <c r="K31" s="205">
        <v>24</v>
      </c>
      <c r="L31" s="4"/>
      <c r="M31" s="4"/>
      <c r="N31" s="4">
        <f t="shared" si="6"/>
        <v>0</v>
      </c>
      <c r="O31" s="4">
        <v>0</v>
      </c>
      <c r="P31" s="4">
        <f t="shared" si="10"/>
        <v>0</v>
      </c>
      <c r="Q31" s="249">
        <v>51</v>
      </c>
      <c r="R31" s="7"/>
      <c r="S31" s="6"/>
      <c r="T31" s="16"/>
      <c r="U31" s="142"/>
      <c r="V31" s="352">
        <v>21</v>
      </c>
      <c r="W31" s="7"/>
      <c r="X31" s="175"/>
      <c r="Y31" s="121"/>
      <c r="Z31" s="100"/>
      <c r="AA31" s="93"/>
      <c r="AB31" s="7"/>
      <c r="AC31" s="6"/>
      <c r="AD31" s="121"/>
      <c r="AE31" s="142"/>
      <c r="AF31" s="93"/>
      <c r="AG31" s="7"/>
      <c r="AH31" s="175"/>
      <c r="AI31" s="121"/>
      <c r="AJ31" s="100"/>
      <c r="AK31" s="233"/>
      <c r="AL31" s="256"/>
      <c r="AM31" s="256"/>
      <c r="AN31" s="256"/>
      <c r="AO31" s="257"/>
      <c r="AP31" s="234"/>
      <c r="AQ31" s="256"/>
      <c r="AR31" s="256"/>
      <c r="AS31" s="256"/>
      <c r="AT31" s="258"/>
      <c r="AU31" s="259"/>
      <c r="AV31" s="256"/>
      <c r="AW31" s="256"/>
      <c r="AX31" s="256"/>
      <c r="AY31" s="257"/>
      <c r="AZ31" s="234"/>
      <c r="BA31" s="256"/>
      <c r="BB31" s="256"/>
      <c r="BC31" s="256"/>
      <c r="BD31" s="260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</row>
    <row r="32" spans="1:94" s="44" customFormat="1" ht="50.25" customHeight="1" x14ac:dyDescent="0.25">
      <c r="A32" s="322" t="s">
        <v>53</v>
      </c>
      <c r="B32" s="320" t="s">
        <v>54</v>
      </c>
      <c r="C32" s="350" t="s">
        <v>175</v>
      </c>
      <c r="D32" s="305">
        <f t="shared" ref="D32:I32" si="11">SUM(D33:D34)</f>
        <v>0</v>
      </c>
      <c r="E32" s="305">
        <f t="shared" si="11"/>
        <v>0</v>
      </c>
      <c r="F32" s="305">
        <f t="shared" si="11"/>
        <v>520</v>
      </c>
      <c r="G32" s="305">
        <f t="shared" si="11"/>
        <v>144</v>
      </c>
      <c r="H32" s="305">
        <f t="shared" si="11"/>
        <v>0</v>
      </c>
      <c r="I32" s="305">
        <f t="shared" si="11"/>
        <v>484</v>
      </c>
      <c r="J32" s="305">
        <f t="shared" ref="J32:BD32" si="12">SUM(J33:J34)</f>
        <v>336</v>
      </c>
      <c r="K32" s="305">
        <f t="shared" si="12"/>
        <v>148</v>
      </c>
      <c r="L32" s="305">
        <f t="shared" si="12"/>
        <v>0</v>
      </c>
      <c r="M32" s="305">
        <f t="shared" si="12"/>
        <v>0</v>
      </c>
      <c r="N32" s="305">
        <f t="shared" si="12"/>
        <v>18</v>
      </c>
      <c r="O32" s="305">
        <f t="shared" si="12"/>
        <v>0</v>
      </c>
      <c r="P32" s="305">
        <f t="shared" si="12"/>
        <v>18</v>
      </c>
      <c r="Q32" s="342">
        <f t="shared" si="12"/>
        <v>136</v>
      </c>
      <c r="R32" s="305">
        <f t="shared" si="12"/>
        <v>0</v>
      </c>
      <c r="S32" s="305">
        <f t="shared" si="12"/>
        <v>0</v>
      </c>
      <c r="T32" s="305">
        <f t="shared" si="12"/>
        <v>0</v>
      </c>
      <c r="U32" s="343">
        <f t="shared" si="12"/>
        <v>0</v>
      </c>
      <c r="V32" s="344">
        <f t="shared" si="12"/>
        <v>168</v>
      </c>
      <c r="W32" s="305">
        <f t="shared" si="12"/>
        <v>0</v>
      </c>
      <c r="X32" s="305">
        <f t="shared" si="12"/>
        <v>0</v>
      </c>
      <c r="Y32" s="305">
        <f t="shared" si="12"/>
        <v>12</v>
      </c>
      <c r="Z32" s="345">
        <f t="shared" si="12"/>
        <v>12</v>
      </c>
      <c r="AA32" s="344">
        <f t="shared" si="12"/>
        <v>96</v>
      </c>
      <c r="AB32" s="305">
        <f t="shared" si="12"/>
        <v>0</v>
      </c>
      <c r="AC32" s="305">
        <f t="shared" si="12"/>
        <v>0</v>
      </c>
      <c r="AD32" s="341">
        <f t="shared" si="12"/>
        <v>0</v>
      </c>
      <c r="AE32" s="343">
        <f t="shared" si="12"/>
        <v>0</v>
      </c>
      <c r="AF32" s="344">
        <f t="shared" si="12"/>
        <v>84</v>
      </c>
      <c r="AG32" s="305">
        <f t="shared" si="12"/>
        <v>0</v>
      </c>
      <c r="AH32" s="305">
        <f t="shared" si="12"/>
        <v>0</v>
      </c>
      <c r="AI32" s="305">
        <f t="shared" si="12"/>
        <v>6</v>
      </c>
      <c r="AJ32" s="345">
        <f t="shared" si="12"/>
        <v>6</v>
      </c>
      <c r="AK32" s="249">
        <f t="shared" si="12"/>
        <v>0</v>
      </c>
      <c r="AL32" s="250">
        <f t="shared" si="12"/>
        <v>0</v>
      </c>
      <c r="AM32" s="250">
        <f t="shared" si="12"/>
        <v>0</v>
      </c>
      <c r="AN32" s="250">
        <f t="shared" si="12"/>
        <v>0</v>
      </c>
      <c r="AO32" s="251">
        <f t="shared" si="12"/>
        <v>0</v>
      </c>
      <c r="AP32" s="252">
        <f t="shared" si="12"/>
        <v>0</v>
      </c>
      <c r="AQ32" s="250">
        <f t="shared" si="12"/>
        <v>0</v>
      </c>
      <c r="AR32" s="250">
        <f t="shared" si="12"/>
        <v>0</v>
      </c>
      <c r="AS32" s="250">
        <f t="shared" si="12"/>
        <v>0</v>
      </c>
      <c r="AT32" s="253">
        <f t="shared" si="12"/>
        <v>0</v>
      </c>
      <c r="AU32" s="254">
        <f t="shared" si="12"/>
        <v>0</v>
      </c>
      <c r="AV32" s="250">
        <f t="shared" si="12"/>
        <v>0</v>
      </c>
      <c r="AW32" s="250">
        <f t="shared" si="12"/>
        <v>0</v>
      </c>
      <c r="AX32" s="250">
        <f t="shared" si="12"/>
        <v>0</v>
      </c>
      <c r="AY32" s="251">
        <f t="shared" si="12"/>
        <v>0</v>
      </c>
      <c r="AZ32" s="252">
        <f t="shared" si="12"/>
        <v>0</v>
      </c>
      <c r="BA32" s="250">
        <f t="shared" si="12"/>
        <v>0</v>
      </c>
      <c r="BB32" s="250">
        <f t="shared" si="12"/>
        <v>0</v>
      </c>
      <c r="BC32" s="250">
        <f t="shared" si="12"/>
        <v>0</v>
      </c>
      <c r="BD32" s="255">
        <f t="shared" si="12"/>
        <v>0</v>
      </c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</row>
    <row r="33" spans="1:94" ht="20.100000000000001" customHeight="1" x14ac:dyDescent="0.25">
      <c r="A33" s="321" t="s">
        <v>138</v>
      </c>
      <c r="B33" s="203" t="s">
        <v>157</v>
      </c>
      <c r="C33" s="356" t="s">
        <v>172</v>
      </c>
      <c r="D33" s="10"/>
      <c r="E33" s="10"/>
      <c r="F33" s="6">
        <f>H33+I33+M33+N33+P33</f>
        <v>340</v>
      </c>
      <c r="G33" s="15">
        <v>56</v>
      </c>
      <c r="H33" s="4">
        <f t="shared" si="7"/>
        <v>0</v>
      </c>
      <c r="I33" s="4">
        <f t="shared" si="8"/>
        <v>315</v>
      </c>
      <c r="J33" s="4">
        <f>I33-K33</f>
        <v>201</v>
      </c>
      <c r="K33" s="317">
        <v>114</v>
      </c>
      <c r="L33" s="4"/>
      <c r="M33" s="4"/>
      <c r="N33" s="315">
        <f>T33+Y33+AD33+AI33+AN33+AS33+AX33+BC33</f>
        <v>13</v>
      </c>
      <c r="O33" s="4">
        <v>0</v>
      </c>
      <c r="P33" s="315">
        <f t="shared" ref="P33:P34" si="13">U33+Z33+AE33+AJ33+AO33+AT33+AY33+BD33</f>
        <v>12</v>
      </c>
      <c r="Q33" s="168">
        <v>51</v>
      </c>
      <c r="R33" s="7"/>
      <c r="S33" s="6"/>
      <c r="T33" s="16"/>
      <c r="U33" s="142"/>
      <c r="V33" s="96">
        <v>84</v>
      </c>
      <c r="W33" s="7"/>
      <c r="X33" s="175"/>
      <c r="Y33" s="124">
        <v>7</v>
      </c>
      <c r="Z33" s="104">
        <v>6</v>
      </c>
      <c r="AA33" s="252">
        <v>96</v>
      </c>
      <c r="AB33" s="7"/>
      <c r="AC33" s="6"/>
      <c r="AD33" s="121"/>
      <c r="AE33" s="142"/>
      <c r="AF33" s="96">
        <v>84</v>
      </c>
      <c r="AG33" s="7"/>
      <c r="AH33" s="175"/>
      <c r="AI33" s="124">
        <v>6</v>
      </c>
      <c r="AJ33" s="104">
        <v>6</v>
      </c>
      <c r="AK33" s="233"/>
      <c r="AL33" s="256"/>
      <c r="AM33" s="256"/>
      <c r="AN33" s="256"/>
      <c r="AO33" s="257"/>
      <c r="AP33" s="234"/>
      <c r="AQ33" s="256"/>
      <c r="AR33" s="256"/>
      <c r="AS33" s="256"/>
      <c r="AT33" s="258"/>
      <c r="AU33" s="259"/>
      <c r="AV33" s="256"/>
      <c r="AW33" s="256"/>
      <c r="AX33" s="256"/>
      <c r="AY33" s="257"/>
      <c r="AZ33" s="234"/>
      <c r="BA33" s="256"/>
      <c r="BB33" s="256"/>
      <c r="BC33" s="256"/>
      <c r="BD33" s="260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</row>
    <row r="34" spans="1:94" ht="20.100000000000001" customHeight="1" x14ac:dyDescent="0.25">
      <c r="A34" s="321" t="s">
        <v>55</v>
      </c>
      <c r="B34" s="203" t="s">
        <v>56</v>
      </c>
      <c r="C34" s="356" t="s">
        <v>173</v>
      </c>
      <c r="D34" s="10"/>
      <c r="E34" s="10"/>
      <c r="F34" s="6">
        <f>H34+I34+M34+N34+P34</f>
        <v>180</v>
      </c>
      <c r="G34" s="15">
        <v>88</v>
      </c>
      <c r="H34" s="4">
        <f t="shared" si="7"/>
        <v>0</v>
      </c>
      <c r="I34" s="4">
        <f t="shared" si="8"/>
        <v>169</v>
      </c>
      <c r="J34" s="4">
        <f>I34-K34</f>
        <v>135</v>
      </c>
      <c r="K34" s="205">
        <v>34</v>
      </c>
      <c r="L34" s="4"/>
      <c r="M34" s="4"/>
      <c r="N34" s="315">
        <f>T34+Y34+AD34+AI34+AN34+AS34+AX34+BC34</f>
        <v>5</v>
      </c>
      <c r="O34" s="4">
        <v>0</v>
      </c>
      <c r="P34" s="315">
        <f t="shared" si="13"/>
        <v>6</v>
      </c>
      <c r="Q34" s="353">
        <v>85</v>
      </c>
      <c r="R34" s="7"/>
      <c r="S34" s="6"/>
      <c r="T34" s="16"/>
      <c r="U34" s="142"/>
      <c r="V34" s="96">
        <v>84</v>
      </c>
      <c r="W34" s="7"/>
      <c r="X34" s="175"/>
      <c r="Y34" s="124">
        <v>5</v>
      </c>
      <c r="Z34" s="104">
        <v>6</v>
      </c>
      <c r="AA34" s="234"/>
      <c r="AB34" s="7"/>
      <c r="AC34" s="6"/>
      <c r="AD34" s="121"/>
      <c r="AE34" s="142"/>
      <c r="AF34" s="92"/>
      <c r="AG34" s="7"/>
      <c r="AH34" s="175"/>
      <c r="AI34" s="121"/>
      <c r="AJ34" s="100"/>
      <c r="AK34" s="233"/>
      <c r="AL34" s="256"/>
      <c r="AM34" s="256"/>
      <c r="AN34" s="256"/>
      <c r="AO34" s="257"/>
      <c r="AP34" s="234"/>
      <c r="AQ34" s="256"/>
      <c r="AR34" s="256"/>
      <c r="AS34" s="256"/>
      <c r="AT34" s="258"/>
      <c r="AU34" s="259"/>
      <c r="AV34" s="256"/>
      <c r="AW34" s="256"/>
      <c r="AX34" s="256"/>
      <c r="AY34" s="257"/>
      <c r="AZ34" s="234"/>
      <c r="BA34" s="256"/>
      <c r="BB34" s="256"/>
      <c r="BC34" s="256"/>
      <c r="BD34" s="260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</row>
    <row r="35" spans="1:94" s="44" customFormat="1" ht="36" customHeight="1" x14ac:dyDescent="0.25">
      <c r="A35" s="320" t="s">
        <v>57</v>
      </c>
      <c r="B35" s="346" t="s">
        <v>58</v>
      </c>
      <c r="C35" s="350" t="s">
        <v>59</v>
      </c>
      <c r="D35" s="305">
        <f t="shared" ref="D35:E35" si="14">SUM(D36)</f>
        <v>0</v>
      </c>
      <c r="E35" s="305">
        <f t="shared" si="14"/>
        <v>0</v>
      </c>
      <c r="F35" s="305">
        <f>SUM(F36)</f>
        <v>32</v>
      </c>
      <c r="G35" s="305">
        <f t="shared" ref="G35:BD35" si="15">SUM(G36)</f>
        <v>10</v>
      </c>
      <c r="H35" s="305">
        <f t="shared" si="15"/>
        <v>5</v>
      </c>
      <c r="I35" s="305">
        <f t="shared" si="15"/>
        <v>27</v>
      </c>
      <c r="J35" s="305">
        <f t="shared" si="15"/>
        <v>17</v>
      </c>
      <c r="K35" s="305">
        <f t="shared" si="15"/>
        <v>10</v>
      </c>
      <c r="L35" s="305">
        <f t="shared" si="15"/>
        <v>0</v>
      </c>
      <c r="M35" s="305">
        <f t="shared" si="15"/>
        <v>0</v>
      </c>
      <c r="N35" s="305">
        <f t="shared" si="15"/>
        <v>0</v>
      </c>
      <c r="O35" s="305">
        <f t="shared" si="15"/>
        <v>0</v>
      </c>
      <c r="P35" s="305">
        <f t="shared" si="15"/>
        <v>0</v>
      </c>
      <c r="Q35" s="342">
        <f t="shared" si="15"/>
        <v>17</v>
      </c>
      <c r="R35" s="305">
        <f t="shared" si="15"/>
        <v>0</v>
      </c>
      <c r="S35" s="305">
        <f t="shared" si="15"/>
        <v>0</v>
      </c>
      <c r="T35" s="305">
        <f t="shared" si="15"/>
        <v>0</v>
      </c>
      <c r="U35" s="343">
        <f t="shared" si="15"/>
        <v>0</v>
      </c>
      <c r="V35" s="344">
        <f t="shared" si="15"/>
        <v>10</v>
      </c>
      <c r="W35" s="305">
        <f t="shared" si="15"/>
        <v>5</v>
      </c>
      <c r="X35" s="305">
        <f t="shared" si="15"/>
        <v>0</v>
      </c>
      <c r="Y35" s="305">
        <f t="shared" si="15"/>
        <v>0</v>
      </c>
      <c r="Z35" s="345">
        <f t="shared" si="15"/>
        <v>0</v>
      </c>
      <c r="AA35" s="344">
        <f t="shared" si="15"/>
        <v>0</v>
      </c>
      <c r="AB35" s="305">
        <f t="shared" si="15"/>
        <v>0</v>
      </c>
      <c r="AC35" s="305">
        <f t="shared" si="15"/>
        <v>0</v>
      </c>
      <c r="AD35" s="341">
        <f t="shared" si="15"/>
        <v>0</v>
      </c>
      <c r="AE35" s="343">
        <f t="shared" si="15"/>
        <v>0</v>
      </c>
      <c r="AF35" s="344">
        <f t="shared" si="15"/>
        <v>0</v>
      </c>
      <c r="AG35" s="305">
        <f t="shared" si="15"/>
        <v>0</v>
      </c>
      <c r="AH35" s="305">
        <f t="shared" si="15"/>
        <v>0</v>
      </c>
      <c r="AI35" s="305">
        <f t="shared" si="15"/>
        <v>0</v>
      </c>
      <c r="AJ35" s="345">
        <f t="shared" si="15"/>
        <v>0</v>
      </c>
      <c r="AK35" s="249">
        <f t="shared" si="15"/>
        <v>0</v>
      </c>
      <c r="AL35" s="250">
        <f t="shared" si="15"/>
        <v>0</v>
      </c>
      <c r="AM35" s="250">
        <f t="shared" si="15"/>
        <v>0</v>
      </c>
      <c r="AN35" s="250">
        <f t="shared" si="15"/>
        <v>0</v>
      </c>
      <c r="AO35" s="251">
        <f t="shared" si="15"/>
        <v>0</v>
      </c>
      <c r="AP35" s="252">
        <f t="shared" si="15"/>
        <v>0</v>
      </c>
      <c r="AQ35" s="250">
        <f t="shared" si="15"/>
        <v>0</v>
      </c>
      <c r="AR35" s="250">
        <f t="shared" si="15"/>
        <v>0</v>
      </c>
      <c r="AS35" s="250">
        <f t="shared" si="15"/>
        <v>0</v>
      </c>
      <c r="AT35" s="253">
        <f t="shared" si="15"/>
        <v>0</v>
      </c>
      <c r="AU35" s="254">
        <f t="shared" si="15"/>
        <v>0</v>
      </c>
      <c r="AV35" s="250">
        <f t="shared" si="15"/>
        <v>0</v>
      </c>
      <c r="AW35" s="250">
        <f t="shared" si="15"/>
        <v>0</v>
      </c>
      <c r="AX35" s="250">
        <f t="shared" si="15"/>
        <v>0</v>
      </c>
      <c r="AY35" s="251">
        <f t="shared" si="15"/>
        <v>0</v>
      </c>
      <c r="AZ35" s="252">
        <f t="shared" si="15"/>
        <v>0</v>
      </c>
      <c r="BA35" s="250">
        <f t="shared" si="15"/>
        <v>0</v>
      </c>
      <c r="BB35" s="250">
        <f t="shared" si="15"/>
        <v>0</v>
      </c>
      <c r="BC35" s="250">
        <f t="shared" si="15"/>
        <v>0</v>
      </c>
      <c r="BD35" s="255">
        <f t="shared" si="15"/>
        <v>0</v>
      </c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</row>
    <row r="36" spans="1:94" ht="39.75" customHeight="1" x14ac:dyDescent="0.25">
      <c r="A36" s="323" t="s">
        <v>171</v>
      </c>
      <c r="B36" s="321" t="s">
        <v>139</v>
      </c>
      <c r="C36" s="357" t="s">
        <v>60</v>
      </c>
      <c r="D36" s="10"/>
      <c r="E36" s="10"/>
      <c r="F36" s="4">
        <f>H36+I36+M36+N36+P36</f>
        <v>32</v>
      </c>
      <c r="G36" s="15">
        <v>10</v>
      </c>
      <c r="H36" s="4">
        <f t="shared" si="7"/>
        <v>5</v>
      </c>
      <c r="I36" s="4">
        <f t="shared" si="8"/>
        <v>27</v>
      </c>
      <c r="J36" s="4">
        <f>I36-K36</f>
        <v>17</v>
      </c>
      <c r="K36" s="202">
        <v>10</v>
      </c>
      <c r="L36" s="4"/>
      <c r="M36" s="4"/>
      <c r="N36" s="4">
        <f>T36+Y36+AD36+AI36+AN36+AS36+AX36+BC36</f>
        <v>0</v>
      </c>
      <c r="O36" s="4">
        <v>0</v>
      </c>
      <c r="P36" s="4">
        <f>U36+Z36+AE36+AJ36+AO36+AT36+AY36+BD36</f>
        <v>0</v>
      </c>
      <c r="Q36" s="168">
        <v>17</v>
      </c>
      <c r="R36" s="7"/>
      <c r="S36" s="6"/>
      <c r="T36" s="16"/>
      <c r="U36" s="142"/>
      <c r="V36" s="352">
        <v>10</v>
      </c>
      <c r="W36" s="7">
        <v>5</v>
      </c>
      <c r="X36" s="175"/>
      <c r="Y36" s="121"/>
      <c r="Z36" s="100"/>
      <c r="AA36" s="93"/>
      <c r="AB36" s="7"/>
      <c r="AC36" s="6"/>
      <c r="AD36" s="121"/>
      <c r="AE36" s="142"/>
      <c r="AF36" s="92"/>
      <c r="AG36" s="7"/>
      <c r="AH36" s="175"/>
      <c r="AI36" s="121"/>
      <c r="AJ36" s="100"/>
      <c r="AK36" s="233"/>
      <c r="AL36" s="256"/>
      <c r="AM36" s="256"/>
      <c r="AN36" s="256"/>
      <c r="AO36" s="257"/>
      <c r="AP36" s="234"/>
      <c r="AQ36" s="256"/>
      <c r="AR36" s="256"/>
      <c r="AS36" s="256"/>
      <c r="AT36" s="258"/>
      <c r="AU36" s="259"/>
      <c r="AV36" s="256"/>
      <c r="AW36" s="256"/>
      <c r="AX36" s="256"/>
      <c r="AY36" s="257"/>
      <c r="AZ36" s="234"/>
      <c r="BA36" s="256"/>
      <c r="BB36" s="256"/>
      <c r="BC36" s="256"/>
      <c r="BD36" s="260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</row>
    <row r="37" spans="1:94" s="44" customFormat="1" ht="15.75" x14ac:dyDescent="0.25">
      <c r="A37" s="324"/>
      <c r="B37" s="324" t="s">
        <v>61</v>
      </c>
      <c r="C37" s="347"/>
      <c r="D37" s="298"/>
      <c r="E37" s="298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42"/>
      <c r="R37" s="305"/>
      <c r="S37" s="305"/>
      <c r="T37" s="305"/>
      <c r="U37" s="343"/>
      <c r="V37" s="344"/>
      <c r="W37" s="305"/>
      <c r="X37" s="341"/>
      <c r="Y37" s="341"/>
      <c r="Z37" s="345"/>
      <c r="AA37" s="344"/>
      <c r="AB37" s="305"/>
      <c r="AC37" s="305"/>
      <c r="AD37" s="341"/>
      <c r="AE37" s="343"/>
      <c r="AF37" s="344"/>
      <c r="AG37" s="305"/>
      <c r="AH37" s="341"/>
      <c r="AI37" s="341"/>
      <c r="AJ37" s="345"/>
      <c r="AK37" s="249"/>
      <c r="AL37" s="250"/>
      <c r="AM37" s="250"/>
      <c r="AN37" s="250"/>
      <c r="AO37" s="251"/>
      <c r="AP37" s="252"/>
      <c r="AQ37" s="250"/>
      <c r="AR37" s="250"/>
      <c r="AS37" s="250"/>
      <c r="AT37" s="253"/>
      <c r="AU37" s="254"/>
      <c r="AV37" s="250"/>
      <c r="AW37" s="250"/>
      <c r="AX37" s="250"/>
      <c r="AY37" s="251"/>
      <c r="AZ37" s="252"/>
      <c r="BA37" s="250"/>
      <c r="BB37" s="250"/>
      <c r="BC37" s="250"/>
      <c r="BD37" s="25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</row>
    <row r="38" spans="1:94" ht="21.75" customHeight="1" x14ac:dyDescent="0.25">
      <c r="A38" s="311"/>
      <c r="B38" s="325" t="s">
        <v>114</v>
      </c>
      <c r="C38" s="3"/>
      <c r="D38" s="10"/>
      <c r="E38" s="10"/>
      <c r="F38" s="128"/>
      <c r="G38" s="43"/>
      <c r="H38" s="4"/>
      <c r="I38" s="4"/>
      <c r="J38" s="4"/>
      <c r="K38" s="202"/>
      <c r="L38" s="4"/>
      <c r="M38" s="4"/>
      <c r="N38" s="306">
        <f>N19</f>
        <v>26</v>
      </c>
      <c r="O38" s="118">
        <f>O19</f>
        <v>0</v>
      </c>
      <c r="P38" s="306">
        <f>P19</f>
        <v>30</v>
      </c>
      <c r="Q38" s="155"/>
      <c r="R38" s="7"/>
      <c r="S38" s="6"/>
      <c r="T38" s="16"/>
      <c r="U38" s="142"/>
      <c r="V38" s="93"/>
      <c r="W38" s="7"/>
      <c r="X38" s="175"/>
      <c r="Y38" s="121"/>
      <c r="Z38" s="100"/>
      <c r="AA38" s="92"/>
      <c r="AB38" s="7"/>
      <c r="AC38" s="6"/>
      <c r="AD38" s="121"/>
      <c r="AE38" s="142"/>
      <c r="AF38" s="92"/>
      <c r="AG38" s="7"/>
      <c r="AH38" s="175"/>
      <c r="AI38" s="121"/>
      <c r="AJ38" s="100"/>
      <c r="AK38" s="233"/>
      <c r="AL38" s="256"/>
      <c r="AM38" s="256"/>
      <c r="AN38" s="256"/>
      <c r="AO38" s="257"/>
      <c r="AP38" s="234"/>
      <c r="AQ38" s="256"/>
      <c r="AR38" s="256"/>
      <c r="AS38" s="256"/>
      <c r="AT38" s="258"/>
      <c r="AU38" s="259"/>
      <c r="AV38" s="256"/>
      <c r="AW38" s="256"/>
      <c r="AX38" s="256"/>
      <c r="AY38" s="257"/>
      <c r="AZ38" s="234"/>
      <c r="BA38" s="256"/>
      <c r="BB38" s="256"/>
      <c r="BC38" s="256"/>
      <c r="BD38" s="260"/>
      <c r="BE38" s="25"/>
      <c r="BF38" s="18"/>
      <c r="BG38" s="18"/>
    </row>
    <row r="39" spans="1:94" ht="31.5" x14ac:dyDescent="0.25">
      <c r="A39" s="326"/>
      <c r="B39" s="327" t="s">
        <v>62</v>
      </c>
      <c r="C39" s="327" t="s">
        <v>182</v>
      </c>
      <c r="D39" s="45">
        <f t="shared" ref="D39:I39" si="16">D40+D48+D54</f>
        <v>1008</v>
      </c>
      <c r="E39" s="45">
        <f t="shared" si="16"/>
        <v>432</v>
      </c>
      <c r="F39" s="45">
        <f t="shared" si="16"/>
        <v>1440</v>
      </c>
      <c r="G39" s="45">
        <f t="shared" si="16"/>
        <v>996</v>
      </c>
      <c r="H39" s="45">
        <f t="shared" si="16"/>
        <v>8</v>
      </c>
      <c r="I39" s="45">
        <f t="shared" si="16"/>
        <v>810</v>
      </c>
      <c r="J39" s="45">
        <f t="shared" ref="J39:O39" si="17">J40+J48+J54</f>
        <v>342</v>
      </c>
      <c r="K39" s="45">
        <f t="shared" si="17"/>
        <v>468</v>
      </c>
      <c r="L39" s="45">
        <f t="shared" si="17"/>
        <v>0</v>
      </c>
      <c r="M39" s="45">
        <f t="shared" si="17"/>
        <v>540</v>
      </c>
      <c r="N39" s="314">
        <f t="shared" si="17"/>
        <v>34</v>
      </c>
      <c r="O39" s="314">
        <f t="shared" si="17"/>
        <v>6</v>
      </c>
      <c r="P39" s="314">
        <f>P40+P48+P54</f>
        <v>48</v>
      </c>
      <c r="Q39" s="156">
        <f t="shared" ref="Q39:BD39" si="18">Q40+Q48+Q54</f>
        <v>0</v>
      </c>
      <c r="R39" s="45">
        <f t="shared" si="18"/>
        <v>0</v>
      </c>
      <c r="S39" s="45">
        <f t="shared" si="18"/>
        <v>0</v>
      </c>
      <c r="T39" s="45">
        <f t="shared" si="18"/>
        <v>0</v>
      </c>
      <c r="U39" s="143">
        <f t="shared" si="18"/>
        <v>0</v>
      </c>
      <c r="V39" s="94">
        <f t="shared" si="18"/>
        <v>128</v>
      </c>
      <c r="W39" s="45">
        <f t="shared" si="18"/>
        <v>4</v>
      </c>
      <c r="X39" s="45">
        <f t="shared" si="18"/>
        <v>36</v>
      </c>
      <c r="Y39" s="45">
        <f t="shared" si="18"/>
        <v>12</v>
      </c>
      <c r="Z39" s="101">
        <f t="shared" si="18"/>
        <v>12</v>
      </c>
      <c r="AA39" s="94">
        <f t="shared" si="18"/>
        <v>336</v>
      </c>
      <c r="AB39" s="45">
        <f t="shared" si="18"/>
        <v>2</v>
      </c>
      <c r="AC39" s="45">
        <f t="shared" si="18"/>
        <v>144</v>
      </c>
      <c r="AD39" s="148">
        <f t="shared" si="18"/>
        <v>14</v>
      </c>
      <c r="AE39" s="143">
        <f t="shared" si="18"/>
        <v>20</v>
      </c>
      <c r="AF39" s="94">
        <f t="shared" si="18"/>
        <v>346</v>
      </c>
      <c r="AG39" s="45">
        <f t="shared" si="18"/>
        <v>2</v>
      </c>
      <c r="AH39" s="45">
        <f t="shared" si="18"/>
        <v>360</v>
      </c>
      <c r="AI39" s="45">
        <f t="shared" si="18"/>
        <v>8</v>
      </c>
      <c r="AJ39" s="101">
        <f t="shared" si="18"/>
        <v>16</v>
      </c>
      <c r="AK39" s="261" t="e">
        <f t="shared" si="18"/>
        <v>#REF!</v>
      </c>
      <c r="AL39" s="262" t="e">
        <f t="shared" si="18"/>
        <v>#REF!</v>
      </c>
      <c r="AM39" s="262" t="e">
        <f t="shared" si="18"/>
        <v>#REF!</v>
      </c>
      <c r="AN39" s="262" t="e">
        <f t="shared" si="18"/>
        <v>#REF!</v>
      </c>
      <c r="AO39" s="263" t="e">
        <f t="shared" si="18"/>
        <v>#REF!</v>
      </c>
      <c r="AP39" s="264" t="e">
        <f t="shared" si="18"/>
        <v>#REF!</v>
      </c>
      <c r="AQ39" s="262" t="e">
        <f t="shared" si="18"/>
        <v>#REF!</v>
      </c>
      <c r="AR39" s="262" t="e">
        <f t="shared" si="18"/>
        <v>#REF!</v>
      </c>
      <c r="AS39" s="262" t="e">
        <f t="shared" si="18"/>
        <v>#REF!</v>
      </c>
      <c r="AT39" s="265" t="e">
        <f t="shared" si="18"/>
        <v>#REF!</v>
      </c>
      <c r="AU39" s="266" t="e">
        <f t="shared" si="18"/>
        <v>#REF!</v>
      </c>
      <c r="AV39" s="262" t="e">
        <f t="shared" si="18"/>
        <v>#REF!</v>
      </c>
      <c r="AW39" s="262" t="e">
        <f t="shared" si="18"/>
        <v>#REF!</v>
      </c>
      <c r="AX39" s="262" t="e">
        <f t="shared" si="18"/>
        <v>#REF!</v>
      </c>
      <c r="AY39" s="263" t="e">
        <f t="shared" si="18"/>
        <v>#REF!</v>
      </c>
      <c r="AZ39" s="264" t="e">
        <f t="shared" si="18"/>
        <v>#REF!</v>
      </c>
      <c r="BA39" s="262" t="e">
        <f t="shared" si="18"/>
        <v>#REF!</v>
      </c>
      <c r="BB39" s="262" t="e">
        <f t="shared" si="18"/>
        <v>#REF!</v>
      </c>
      <c r="BC39" s="262" t="e">
        <f t="shared" si="18"/>
        <v>#REF!</v>
      </c>
      <c r="BD39" s="267" t="e">
        <f t="shared" si="18"/>
        <v>#REF!</v>
      </c>
      <c r="BE39" s="115"/>
      <c r="BF39" s="113">
        <v>540</v>
      </c>
      <c r="BG39" s="113" t="s">
        <v>116</v>
      </c>
      <c r="BH39" s="20" t="s">
        <v>129</v>
      </c>
      <c r="BM39" s="391"/>
    </row>
    <row r="40" spans="1:94" ht="24" customHeight="1" x14ac:dyDescent="0.25">
      <c r="A40" s="318" t="s">
        <v>117</v>
      </c>
      <c r="B40" s="328" t="s">
        <v>118</v>
      </c>
      <c r="C40" s="361" t="s">
        <v>177</v>
      </c>
      <c r="D40" s="46">
        <f>SUM(D41:D47)</f>
        <v>232</v>
      </c>
      <c r="E40" s="46">
        <f>SUM(E41:E46)</f>
        <v>8</v>
      </c>
      <c r="F40" s="46">
        <f>SUM(F41:F47)</f>
        <v>240</v>
      </c>
      <c r="G40" s="46">
        <f>SUM(G41:G47)</f>
        <v>144</v>
      </c>
      <c r="H40" s="46">
        <f>SUM(H41:H47)</f>
        <v>2</v>
      </c>
      <c r="I40" s="46">
        <f>SUM(I41:I47)</f>
        <v>238</v>
      </c>
      <c r="J40" s="46">
        <f t="shared" ref="J40:P40" si="19">SUM(J41:J47)</f>
        <v>82</v>
      </c>
      <c r="K40" s="46">
        <f t="shared" si="19"/>
        <v>156</v>
      </c>
      <c r="L40" s="46">
        <f t="shared" si="19"/>
        <v>0</v>
      </c>
      <c r="M40" s="46">
        <f t="shared" si="19"/>
        <v>0</v>
      </c>
      <c r="N40" s="46">
        <f t="shared" si="19"/>
        <v>0</v>
      </c>
      <c r="O40" s="46">
        <f>SUM(O47)</f>
        <v>0</v>
      </c>
      <c r="P40" s="46">
        <f t="shared" si="19"/>
        <v>0</v>
      </c>
      <c r="Q40" s="157">
        <f t="shared" ref="Q40:BD40" si="20">SUM(Q41:Q46)</f>
        <v>0</v>
      </c>
      <c r="R40" s="46">
        <f t="shared" si="20"/>
        <v>0</v>
      </c>
      <c r="S40" s="46">
        <f t="shared" si="20"/>
        <v>0</v>
      </c>
      <c r="T40" s="46">
        <f t="shared" si="20"/>
        <v>0</v>
      </c>
      <c r="U40" s="144">
        <f t="shared" si="20"/>
        <v>0</v>
      </c>
      <c r="V40" s="95">
        <f t="shared" si="20"/>
        <v>0</v>
      </c>
      <c r="W40" s="46">
        <f t="shared" si="20"/>
        <v>0</v>
      </c>
      <c r="X40" s="46">
        <f t="shared" si="20"/>
        <v>0</v>
      </c>
      <c r="Y40" s="46">
        <f t="shared" si="20"/>
        <v>0</v>
      </c>
      <c r="Z40" s="102">
        <f t="shared" si="20"/>
        <v>0</v>
      </c>
      <c r="AA40" s="95">
        <f t="shared" si="20"/>
        <v>96</v>
      </c>
      <c r="AB40" s="46">
        <f t="shared" si="20"/>
        <v>0</v>
      </c>
      <c r="AC40" s="46">
        <f t="shared" si="20"/>
        <v>0</v>
      </c>
      <c r="AD40" s="149">
        <f t="shared" si="20"/>
        <v>0</v>
      </c>
      <c r="AE40" s="144">
        <f t="shared" si="20"/>
        <v>0</v>
      </c>
      <c r="AF40" s="95">
        <f t="shared" si="20"/>
        <v>142</v>
      </c>
      <c r="AG40" s="46">
        <f t="shared" si="20"/>
        <v>2</v>
      </c>
      <c r="AH40" s="46">
        <f t="shared" si="20"/>
        <v>0</v>
      </c>
      <c r="AI40" s="46">
        <f t="shared" si="20"/>
        <v>0</v>
      </c>
      <c r="AJ40" s="102">
        <f t="shared" si="20"/>
        <v>0</v>
      </c>
      <c r="AK40" s="268">
        <f t="shared" si="20"/>
        <v>0</v>
      </c>
      <c r="AL40" s="269">
        <f t="shared" si="20"/>
        <v>0</v>
      </c>
      <c r="AM40" s="269">
        <f t="shared" si="20"/>
        <v>0</v>
      </c>
      <c r="AN40" s="269">
        <f t="shared" si="20"/>
        <v>0</v>
      </c>
      <c r="AO40" s="270">
        <f t="shared" si="20"/>
        <v>0</v>
      </c>
      <c r="AP40" s="271">
        <f t="shared" si="20"/>
        <v>0</v>
      </c>
      <c r="AQ40" s="269">
        <f t="shared" si="20"/>
        <v>0</v>
      </c>
      <c r="AR40" s="269">
        <f t="shared" si="20"/>
        <v>0</v>
      </c>
      <c r="AS40" s="269">
        <f t="shared" si="20"/>
        <v>0</v>
      </c>
      <c r="AT40" s="272">
        <f t="shared" si="20"/>
        <v>0</v>
      </c>
      <c r="AU40" s="273">
        <f t="shared" si="20"/>
        <v>0</v>
      </c>
      <c r="AV40" s="269">
        <f t="shared" si="20"/>
        <v>0</v>
      </c>
      <c r="AW40" s="269">
        <f t="shared" si="20"/>
        <v>0</v>
      </c>
      <c r="AX40" s="269">
        <f t="shared" si="20"/>
        <v>0</v>
      </c>
      <c r="AY40" s="270">
        <f t="shared" si="20"/>
        <v>0</v>
      </c>
      <c r="AZ40" s="271">
        <f t="shared" si="20"/>
        <v>0</v>
      </c>
      <c r="BA40" s="269">
        <f t="shared" si="20"/>
        <v>0</v>
      </c>
      <c r="BB40" s="269">
        <f t="shared" si="20"/>
        <v>0</v>
      </c>
      <c r="BC40" s="269">
        <f t="shared" si="20"/>
        <v>0</v>
      </c>
      <c r="BD40" s="409">
        <f t="shared" si="20"/>
        <v>0</v>
      </c>
      <c r="BE40" s="25"/>
      <c r="BF40" s="32">
        <v>468</v>
      </c>
      <c r="BG40" s="32" t="s">
        <v>116</v>
      </c>
      <c r="BH40" s="20" t="s">
        <v>105</v>
      </c>
      <c r="BM40" s="391"/>
    </row>
    <row r="41" spans="1:94" x14ac:dyDescent="0.25">
      <c r="A41" s="329" t="s">
        <v>119</v>
      </c>
      <c r="B41" s="309" t="s">
        <v>125</v>
      </c>
      <c r="C41" s="358" t="s">
        <v>49</v>
      </c>
      <c r="D41" s="10">
        <v>36</v>
      </c>
      <c r="E41" s="11">
        <f t="shared" ref="E41:E42" si="21">F41-D41</f>
        <v>0</v>
      </c>
      <c r="F41" s="4">
        <f t="shared" ref="F41:F46" si="22">H41+I41+M41+N41+P41</f>
        <v>36</v>
      </c>
      <c r="G41" s="15">
        <v>16</v>
      </c>
      <c r="H41" s="4">
        <f>R41+W41+AB41+AG41+AL41+AQ41+AV41+BA41</f>
        <v>0</v>
      </c>
      <c r="I41" s="4">
        <f>Q41+V41+AA41+AF41+AK41+AP41+AU41+AZ41</f>
        <v>36</v>
      </c>
      <c r="J41" s="4">
        <f t="shared" ref="J41:J46" si="23">I41-K41-L41</f>
        <v>20</v>
      </c>
      <c r="K41" s="202">
        <v>16</v>
      </c>
      <c r="L41" s="4"/>
      <c r="M41" s="4"/>
      <c r="N41" s="4">
        <f t="shared" ref="N41:N46" si="24">T41+Y41+AD41+AI41+AN41+AS41+AX41+BC41</f>
        <v>0</v>
      </c>
      <c r="O41" s="4">
        <f>R41+W41+AB41+AG41</f>
        <v>0</v>
      </c>
      <c r="P41" s="4">
        <f>U41+Z41+AE41+AJ41+AO41+AT41+AY41+BD41</f>
        <v>0</v>
      </c>
      <c r="Q41" s="155"/>
      <c r="R41" s="7"/>
      <c r="S41" s="6"/>
      <c r="T41" s="16"/>
      <c r="U41" s="142"/>
      <c r="V41" s="92"/>
      <c r="W41" s="7"/>
      <c r="X41" s="175"/>
      <c r="Y41" s="121"/>
      <c r="Z41" s="100"/>
      <c r="AA41" s="352">
        <v>36</v>
      </c>
      <c r="AB41" s="7"/>
      <c r="AC41" s="6"/>
      <c r="AD41" s="124"/>
      <c r="AE41" s="146"/>
      <c r="AF41" s="93"/>
      <c r="AG41" s="7"/>
      <c r="AH41" s="175"/>
      <c r="AI41" s="121"/>
      <c r="AJ41" s="100"/>
      <c r="AK41" s="233"/>
      <c r="AL41" s="256"/>
      <c r="AM41" s="256"/>
      <c r="AN41" s="256"/>
      <c r="AO41" s="257"/>
      <c r="AP41" s="234"/>
      <c r="AQ41" s="256"/>
      <c r="AR41" s="256"/>
      <c r="AS41" s="256"/>
      <c r="AT41" s="258"/>
      <c r="AU41" s="259"/>
      <c r="AV41" s="256"/>
      <c r="AW41" s="256"/>
      <c r="AX41" s="256"/>
      <c r="AY41" s="257"/>
      <c r="AZ41" s="234"/>
      <c r="BA41" s="256"/>
      <c r="BB41" s="256"/>
      <c r="BC41" s="256"/>
      <c r="BD41" s="260"/>
      <c r="BE41" s="25"/>
      <c r="BF41" s="113">
        <v>36</v>
      </c>
      <c r="BG41" s="113" t="s">
        <v>116</v>
      </c>
      <c r="BH41" s="20" t="s">
        <v>128</v>
      </c>
      <c r="BM41" s="391"/>
    </row>
    <row r="42" spans="1:94" ht="31.5" x14ac:dyDescent="0.25">
      <c r="A42" s="329" t="s">
        <v>120</v>
      </c>
      <c r="B42" s="309" t="s">
        <v>63</v>
      </c>
      <c r="C42" s="358" t="s">
        <v>49</v>
      </c>
      <c r="D42" s="10">
        <v>36</v>
      </c>
      <c r="E42" s="11">
        <f t="shared" si="21"/>
        <v>0</v>
      </c>
      <c r="F42" s="4">
        <f t="shared" si="22"/>
        <v>36</v>
      </c>
      <c r="G42" s="15">
        <v>36</v>
      </c>
      <c r="H42" s="4">
        <f t="shared" ref="H42:H72" si="25">R42+W42+AB42+AG42+AL42+AQ42+AV42+BA42</f>
        <v>0</v>
      </c>
      <c r="I42" s="4">
        <f t="shared" ref="I42:I72" si="26">Q42+V42+AA42+AF42+AK42+AP42+AU42+AZ42</f>
        <v>36</v>
      </c>
      <c r="J42" s="4">
        <f t="shared" si="23"/>
        <v>0</v>
      </c>
      <c r="K42" s="202">
        <v>36</v>
      </c>
      <c r="L42" s="4"/>
      <c r="M42" s="4"/>
      <c r="N42" s="4">
        <f t="shared" si="24"/>
        <v>0</v>
      </c>
      <c r="O42" s="4">
        <f t="shared" ref="O42:O45" si="27">R42+W42+AB42+AG42</f>
        <v>0</v>
      </c>
      <c r="P42" s="4">
        <f t="shared" ref="P42:P46" si="28">U42+Z42+AE42+AJ42+AO42+AT42+AY42+BD42</f>
        <v>0</v>
      </c>
      <c r="Q42" s="155"/>
      <c r="R42" s="7"/>
      <c r="S42" s="6"/>
      <c r="T42" s="16"/>
      <c r="U42" s="142"/>
      <c r="V42" s="92"/>
      <c r="W42" s="7"/>
      <c r="X42" s="175"/>
      <c r="Y42" s="121"/>
      <c r="Z42" s="100"/>
      <c r="AA42" s="352">
        <v>36</v>
      </c>
      <c r="AB42" s="7"/>
      <c r="AC42" s="6"/>
      <c r="AD42" s="121"/>
      <c r="AE42" s="142"/>
      <c r="AF42" s="93"/>
      <c r="AG42" s="7"/>
      <c r="AH42" s="175"/>
      <c r="AI42" s="121"/>
      <c r="AJ42" s="100"/>
      <c r="AK42" s="233"/>
      <c r="AL42" s="256"/>
      <c r="AM42" s="256"/>
      <c r="AN42" s="256"/>
      <c r="AO42" s="257"/>
      <c r="AP42" s="234"/>
      <c r="AQ42" s="256"/>
      <c r="AR42" s="256"/>
      <c r="AS42" s="256"/>
      <c r="AT42" s="258"/>
      <c r="AU42" s="259"/>
      <c r="AV42" s="256"/>
      <c r="AW42" s="256"/>
      <c r="AX42" s="256"/>
      <c r="AY42" s="257"/>
      <c r="AZ42" s="234"/>
      <c r="BA42" s="256"/>
      <c r="BB42" s="256"/>
      <c r="BC42" s="256"/>
      <c r="BD42" s="260"/>
      <c r="BE42" s="25"/>
      <c r="BF42" s="113">
        <v>432</v>
      </c>
      <c r="BG42" s="113" t="s">
        <v>116</v>
      </c>
      <c r="BH42" s="20" t="s">
        <v>130</v>
      </c>
      <c r="BM42" s="391"/>
    </row>
    <row r="43" spans="1:94" x14ac:dyDescent="0.25">
      <c r="A43" s="329" t="s">
        <v>121</v>
      </c>
      <c r="B43" s="310" t="s">
        <v>73</v>
      </c>
      <c r="C43" s="358" t="s">
        <v>49</v>
      </c>
      <c r="D43" s="10">
        <v>36</v>
      </c>
      <c r="E43" s="11">
        <f>F43-D43</f>
        <v>0</v>
      </c>
      <c r="F43" s="4">
        <f t="shared" si="22"/>
        <v>36</v>
      </c>
      <c r="G43" s="15">
        <v>16</v>
      </c>
      <c r="H43" s="4">
        <f t="shared" si="25"/>
        <v>0</v>
      </c>
      <c r="I43" s="4">
        <f t="shared" si="26"/>
        <v>36</v>
      </c>
      <c r="J43" s="4">
        <f t="shared" si="23"/>
        <v>20</v>
      </c>
      <c r="K43" s="202">
        <v>16</v>
      </c>
      <c r="L43" s="4"/>
      <c r="M43" s="4"/>
      <c r="N43" s="4">
        <f t="shared" si="24"/>
        <v>0</v>
      </c>
      <c r="O43" s="4">
        <f t="shared" si="27"/>
        <v>0</v>
      </c>
      <c r="P43" s="4">
        <f t="shared" si="28"/>
        <v>0</v>
      </c>
      <c r="Q43" s="155"/>
      <c r="R43" s="7"/>
      <c r="S43" s="6"/>
      <c r="T43" s="16"/>
      <c r="U43" s="142"/>
      <c r="V43" s="92"/>
      <c r="W43" s="7"/>
      <c r="X43" s="175"/>
      <c r="Y43" s="121"/>
      <c r="Z43" s="100"/>
      <c r="AA43" s="252"/>
      <c r="AB43" s="7"/>
      <c r="AC43" s="6"/>
      <c r="AD43" s="121"/>
      <c r="AE43" s="142"/>
      <c r="AF43" s="352">
        <v>36</v>
      </c>
      <c r="AG43" s="7"/>
      <c r="AH43" s="175"/>
      <c r="AI43" s="121"/>
      <c r="AJ43" s="100"/>
      <c r="AK43" s="233"/>
      <c r="AL43" s="256"/>
      <c r="AM43" s="256"/>
      <c r="AN43" s="256"/>
      <c r="AO43" s="257"/>
      <c r="AP43" s="234"/>
      <c r="AQ43" s="256"/>
      <c r="AR43" s="256"/>
      <c r="AS43" s="256"/>
      <c r="AT43" s="258"/>
      <c r="AU43" s="259"/>
      <c r="AV43" s="256"/>
      <c r="AW43" s="256"/>
      <c r="AX43" s="256"/>
      <c r="AY43" s="257"/>
      <c r="AZ43" s="234"/>
      <c r="BA43" s="256"/>
      <c r="BB43" s="256"/>
      <c r="BC43" s="256"/>
      <c r="BD43" s="260"/>
      <c r="BE43" s="25"/>
      <c r="BF43" s="113">
        <v>1476</v>
      </c>
      <c r="BG43" s="113" t="s">
        <v>116</v>
      </c>
      <c r="BH43" s="79" t="s">
        <v>131</v>
      </c>
      <c r="BM43" s="391"/>
    </row>
    <row r="44" spans="1:94" x14ac:dyDescent="0.25">
      <c r="A44" s="329" t="s">
        <v>122</v>
      </c>
      <c r="B44" s="311" t="s">
        <v>41</v>
      </c>
      <c r="C44" s="358" t="s">
        <v>170</v>
      </c>
      <c r="D44" s="10">
        <v>52</v>
      </c>
      <c r="E44" s="11">
        <f t="shared" ref="E44:E47" si="29">F44-D44</f>
        <v>8</v>
      </c>
      <c r="F44" s="4">
        <f t="shared" si="22"/>
        <v>60</v>
      </c>
      <c r="G44" s="15">
        <v>54</v>
      </c>
      <c r="H44" s="4">
        <f t="shared" si="25"/>
        <v>0</v>
      </c>
      <c r="I44" s="4">
        <f t="shared" si="26"/>
        <v>60</v>
      </c>
      <c r="J44" s="4">
        <f t="shared" si="23"/>
        <v>6</v>
      </c>
      <c r="K44" s="202">
        <v>54</v>
      </c>
      <c r="L44" s="4"/>
      <c r="M44" s="4"/>
      <c r="N44" s="4">
        <f t="shared" si="24"/>
        <v>0</v>
      </c>
      <c r="O44" s="4">
        <f t="shared" si="27"/>
        <v>0</v>
      </c>
      <c r="P44" s="4">
        <f t="shared" si="28"/>
        <v>0</v>
      </c>
      <c r="Q44" s="155"/>
      <c r="R44" s="7"/>
      <c r="S44" s="6"/>
      <c r="T44" s="16"/>
      <c r="U44" s="142"/>
      <c r="V44" s="92"/>
      <c r="W44" s="7"/>
      <c r="X44" s="175"/>
      <c r="Y44" s="121"/>
      <c r="Z44" s="100"/>
      <c r="AA44" s="339">
        <v>24</v>
      </c>
      <c r="AB44" s="7"/>
      <c r="AC44" s="6"/>
      <c r="AD44" s="121"/>
      <c r="AE44" s="142"/>
      <c r="AF44" s="352">
        <v>36</v>
      </c>
      <c r="AG44" s="7"/>
      <c r="AH44" s="175"/>
      <c r="AI44" s="121"/>
      <c r="AJ44" s="100"/>
      <c r="AK44" s="233"/>
      <c r="AL44" s="256"/>
      <c r="AM44" s="256"/>
      <c r="AN44" s="256"/>
      <c r="AO44" s="257"/>
      <c r="AP44" s="234"/>
      <c r="AQ44" s="256"/>
      <c r="AR44" s="256"/>
      <c r="AS44" s="256"/>
      <c r="AT44" s="258"/>
      <c r="AU44" s="259"/>
      <c r="AV44" s="256"/>
      <c r="AW44" s="256"/>
      <c r="AX44" s="256"/>
      <c r="AY44" s="257"/>
      <c r="AZ44" s="234"/>
      <c r="BA44" s="256"/>
      <c r="BB44" s="256"/>
      <c r="BC44" s="256"/>
      <c r="BD44" s="260"/>
      <c r="BE44" s="25"/>
      <c r="BF44" s="111">
        <f>SUM(BF39:BF43)</f>
        <v>2952</v>
      </c>
      <c r="BG44" s="111" t="s">
        <v>116</v>
      </c>
      <c r="BH44" s="20" t="s">
        <v>135</v>
      </c>
      <c r="BM44" s="391"/>
    </row>
    <row r="45" spans="1:94" x14ac:dyDescent="0.25">
      <c r="A45" s="329" t="s">
        <v>123</v>
      </c>
      <c r="B45" s="309" t="s">
        <v>126</v>
      </c>
      <c r="C45" s="358" t="s">
        <v>206</v>
      </c>
      <c r="D45" s="10">
        <v>36</v>
      </c>
      <c r="E45" s="11">
        <f t="shared" si="29"/>
        <v>0</v>
      </c>
      <c r="F45" s="4">
        <f t="shared" si="22"/>
        <v>36</v>
      </c>
      <c r="G45" s="15">
        <v>18</v>
      </c>
      <c r="H45" s="4">
        <f t="shared" si="25"/>
        <v>0</v>
      </c>
      <c r="I45" s="4">
        <f t="shared" si="26"/>
        <v>36</v>
      </c>
      <c r="J45" s="4">
        <f t="shared" si="23"/>
        <v>18</v>
      </c>
      <c r="K45" s="202">
        <v>18</v>
      </c>
      <c r="L45" s="4"/>
      <c r="M45" s="4"/>
      <c r="N45" s="4">
        <f t="shared" si="24"/>
        <v>0</v>
      </c>
      <c r="O45" s="4">
        <f t="shared" si="27"/>
        <v>0</v>
      </c>
      <c r="P45" s="4">
        <f t="shared" si="28"/>
        <v>0</v>
      </c>
      <c r="Q45" s="155"/>
      <c r="R45" s="7"/>
      <c r="S45" s="6"/>
      <c r="T45" s="16"/>
      <c r="U45" s="142"/>
      <c r="V45" s="92"/>
      <c r="W45" s="7"/>
      <c r="X45" s="175"/>
      <c r="Y45" s="121"/>
      <c r="Z45" s="100"/>
      <c r="AA45" s="93"/>
      <c r="AB45" s="7"/>
      <c r="AC45" s="6"/>
      <c r="AD45" s="121"/>
      <c r="AE45" s="142"/>
      <c r="AF45" s="355">
        <v>36</v>
      </c>
      <c r="AG45" s="7"/>
      <c r="AH45" s="175"/>
      <c r="AI45" s="121"/>
      <c r="AJ45" s="100"/>
      <c r="AK45" s="233"/>
      <c r="AL45" s="256"/>
      <c r="AM45" s="256"/>
      <c r="AN45" s="256"/>
      <c r="AO45" s="257"/>
      <c r="AP45" s="234"/>
      <c r="AQ45" s="256"/>
      <c r="AR45" s="256"/>
      <c r="AS45" s="256"/>
      <c r="AT45" s="258"/>
      <c r="AU45" s="259"/>
      <c r="AV45" s="256"/>
      <c r="AW45" s="256"/>
      <c r="AX45" s="256"/>
      <c r="AY45" s="257"/>
      <c r="AZ45" s="234"/>
      <c r="BA45" s="256"/>
      <c r="BB45" s="256"/>
      <c r="BC45" s="256"/>
      <c r="BD45" s="260"/>
      <c r="BE45" s="25"/>
      <c r="BF45" s="12"/>
      <c r="BG45" s="12"/>
      <c r="BM45" s="391"/>
    </row>
    <row r="46" spans="1:94" x14ac:dyDescent="0.25">
      <c r="A46" s="329" t="s">
        <v>124</v>
      </c>
      <c r="B46" s="309" t="s">
        <v>64</v>
      </c>
      <c r="C46" s="358" t="s">
        <v>206</v>
      </c>
      <c r="D46" s="10">
        <v>36</v>
      </c>
      <c r="E46" s="11">
        <f t="shared" si="29"/>
        <v>0</v>
      </c>
      <c r="F46" s="4">
        <f t="shared" si="22"/>
        <v>36</v>
      </c>
      <c r="G46" s="15">
        <v>4</v>
      </c>
      <c r="H46" s="4">
        <f t="shared" si="25"/>
        <v>2</v>
      </c>
      <c r="I46" s="4">
        <f t="shared" si="26"/>
        <v>34</v>
      </c>
      <c r="J46" s="4">
        <f t="shared" si="23"/>
        <v>18</v>
      </c>
      <c r="K46" s="202">
        <v>16</v>
      </c>
      <c r="L46" s="4"/>
      <c r="M46" s="4"/>
      <c r="N46" s="4">
        <f t="shared" si="24"/>
        <v>0</v>
      </c>
      <c r="O46" s="128">
        <v>0</v>
      </c>
      <c r="P46" s="4">
        <f t="shared" si="28"/>
        <v>0</v>
      </c>
      <c r="Q46" s="155"/>
      <c r="R46" s="7"/>
      <c r="S46" s="6"/>
      <c r="T46" s="16"/>
      <c r="U46" s="142"/>
      <c r="V46" s="92"/>
      <c r="W46" s="7"/>
      <c r="X46" s="175"/>
      <c r="Y46" s="121"/>
      <c r="Z46" s="100"/>
      <c r="AA46" s="93"/>
      <c r="AB46" s="7"/>
      <c r="AC46" s="6"/>
      <c r="AD46" s="121"/>
      <c r="AE46" s="142"/>
      <c r="AF46" s="355">
        <v>34</v>
      </c>
      <c r="AG46" s="7">
        <v>2</v>
      </c>
      <c r="AH46" s="175"/>
      <c r="AI46" s="121"/>
      <c r="AJ46" s="100"/>
      <c r="AK46" s="233"/>
      <c r="AL46" s="256"/>
      <c r="AM46" s="256"/>
      <c r="AN46" s="256"/>
      <c r="AO46" s="257"/>
      <c r="AP46" s="234"/>
      <c r="AQ46" s="256"/>
      <c r="AR46" s="256"/>
      <c r="AS46" s="256"/>
      <c r="AT46" s="258"/>
      <c r="AU46" s="259"/>
      <c r="AV46" s="256"/>
      <c r="AW46" s="256"/>
      <c r="AX46" s="256"/>
      <c r="AY46" s="257"/>
      <c r="AZ46" s="234"/>
      <c r="BA46" s="256"/>
      <c r="BB46" s="256"/>
      <c r="BC46" s="256"/>
      <c r="BD46" s="260"/>
      <c r="BE46" s="25"/>
      <c r="BF46" s="12"/>
      <c r="BG46" s="12"/>
      <c r="BM46" s="391"/>
    </row>
    <row r="47" spans="1:94" ht="21.75" customHeight="1" x14ac:dyDescent="0.25">
      <c r="A47" s="336" t="s">
        <v>27</v>
      </c>
      <c r="B47" s="325" t="s">
        <v>114</v>
      </c>
      <c r="C47" s="17"/>
      <c r="D47" s="286"/>
      <c r="E47" s="11">
        <f t="shared" si="29"/>
        <v>0</v>
      </c>
      <c r="F47" s="4"/>
      <c r="G47" s="15"/>
      <c r="H47" s="4"/>
      <c r="I47" s="4"/>
      <c r="J47" s="4"/>
      <c r="K47" s="256"/>
      <c r="L47" s="4"/>
      <c r="M47" s="4"/>
      <c r="N47" s="118">
        <f>SUM(N41:N46)</f>
        <v>0</v>
      </c>
      <c r="O47" s="118">
        <f>SUM(O41:O46)</f>
        <v>0</v>
      </c>
      <c r="P47" s="118">
        <f>SUM(P41:P46)</f>
        <v>0</v>
      </c>
      <c r="Q47" s="155"/>
      <c r="R47" s="7"/>
      <c r="S47" s="6"/>
      <c r="T47" s="16"/>
      <c r="U47" s="142"/>
      <c r="V47" s="92"/>
      <c r="W47" s="7"/>
      <c r="X47" s="175"/>
      <c r="Y47" s="121"/>
      <c r="Z47" s="100"/>
      <c r="AA47" s="93"/>
      <c r="AB47" s="7"/>
      <c r="AC47" s="6"/>
      <c r="AD47" s="121"/>
      <c r="AE47" s="142"/>
      <c r="AF47" s="93"/>
      <c r="AG47" s="7"/>
      <c r="AH47" s="175"/>
      <c r="AI47" s="121"/>
      <c r="AJ47" s="100"/>
      <c r="AK47" s="233"/>
      <c r="AL47" s="256"/>
      <c r="AM47" s="256"/>
      <c r="AN47" s="256"/>
      <c r="AO47" s="257"/>
      <c r="AP47" s="234"/>
      <c r="AQ47" s="256"/>
      <c r="AR47" s="256"/>
      <c r="AS47" s="256"/>
      <c r="AT47" s="258"/>
      <c r="AU47" s="259"/>
      <c r="AV47" s="256"/>
      <c r="AW47" s="256"/>
      <c r="AX47" s="256"/>
      <c r="AY47" s="257"/>
      <c r="AZ47" s="234"/>
      <c r="BA47" s="256"/>
      <c r="BB47" s="256"/>
      <c r="BC47" s="256"/>
      <c r="BD47" s="260"/>
      <c r="BE47" s="25"/>
      <c r="BF47" s="12"/>
      <c r="BG47" s="12"/>
      <c r="BM47" s="391"/>
    </row>
    <row r="48" spans="1:94" ht="34.5" customHeight="1" x14ac:dyDescent="0.25">
      <c r="A48" s="318" t="s">
        <v>66</v>
      </c>
      <c r="B48" s="318" t="s">
        <v>67</v>
      </c>
      <c r="C48" s="361" t="s">
        <v>175</v>
      </c>
      <c r="D48" s="112">
        <f t="shared" ref="D48:I48" si="30">SUM(D49:D53)</f>
        <v>108</v>
      </c>
      <c r="E48" s="112">
        <f>SUM(E49:E52)</f>
        <v>119</v>
      </c>
      <c r="F48" s="112">
        <f t="shared" si="30"/>
        <v>227</v>
      </c>
      <c r="G48" s="46">
        <f t="shared" si="30"/>
        <v>123</v>
      </c>
      <c r="H48" s="46">
        <f t="shared" si="30"/>
        <v>4</v>
      </c>
      <c r="I48" s="46">
        <f t="shared" si="30"/>
        <v>194</v>
      </c>
      <c r="J48" s="46">
        <f>SUM(J49:J53)</f>
        <v>71</v>
      </c>
      <c r="K48" s="46">
        <f>SUM(K49:K53)</f>
        <v>123</v>
      </c>
      <c r="L48" s="46">
        <f>SUM(L49:L53)</f>
        <v>0</v>
      </c>
      <c r="M48" s="46">
        <f>SUM(M49:M53)</f>
        <v>0</v>
      </c>
      <c r="N48" s="46">
        <f>SUM(N49:N52)</f>
        <v>14</v>
      </c>
      <c r="O48" s="46">
        <f>SUM(O49:O52)</f>
        <v>4</v>
      </c>
      <c r="P48" s="46">
        <f>SUM(P49:P52)</f>
        <v>15</v>
      </c>
      <c r="Q48" s="157">
        <f t="shared" ref="Q48:BD48" si="31">SUM(Q49:Q53)</f>
        <v>0</v>
      </c>
      <c r="R48" s="46">
        <f t="shared" si="31"/>
        <v>0</v>
      </c>
      <c r="S48" s="46">
        <f t="shared" si="31"/>
        <v>0</v>
      </c>
      <c r="T48" s="46">
        <f t="shared" si="31"/>
        <v>0</v>
      </c>
      <c r="U48" s="144">
        <f t="shared" si="31"/>
        <v>0</v>
      </c>
      <c r="V48" s="95">
        <f t="shared" si="31"/>
        <v>86</v>
      </c>
      <c r="W48" s="46">
        <f t="shared" si="31"/>
        <v>4</v>
      </c>
      <c r="X48" s="46">
        <f t="shared" si="31"/>
        <v>0</v>
      </c>
      <c r="Y48" s="46">
        <f t="shared" si="31"/>
        <v>12</v>
      </c>
      <c r="Z48" s="102">
        <f t="shared" si="31"/>
        <v>12</v>
      </c>
      <c r="AA48" s="95">
        <f t="shared" si="31"/>
        <v>72</v>
      </c>
      <c r="AB48" s="46">
        <f t="shared" si="31"/>
        <v>0</v>
      </c>
      <c r="AC48" s="46">
        <f t="shared" si="31"/>
        <v>0</v>
      </c>
      <c r="AD48" s="149">
        <f t="shared" si="31"/>
        <v>2</v>
      </c>
      <c r="AE48" s="144">
        <f t="shared" si="31"/>
        <v>3</v>
      </c>
      <c r="AF48" s="95">
        <f t="shared" si="31"/>
        <v>36</v>
      </c>
      <c r="AG48" s="46">
        <f t="shared" si="31"/>
        <v>0</v>
      </c>
      <c r="AH48" s="46">
        <f t="shared" si="31"/>
        <v>0</v>
      </c>
      <c r="AI48" s="46">
        <f t="shared" si="31"/>
        <v>0</v>
      </c>
      <c r="AJ48" s="102">
        <f t="shared" si="31"/>
        <v>0</v>
      </c>
      <c r="AK48" s="268">
        <f t="shared" si="31"/>
        <v>0</v>
      </c>
      <c r="AL48" s="269">
        <f t="shared" si="31"/>
        <v>0</v>
      </c>
      <c r="AM48" s="269">
        <f t="shared" si="31"/>
        <v>0</v>
      </c>
      <c r="AN48" s="269">
        <f t="shared" si="31"/>
        <v>0</v>
      </c>
      <c r="AO48" s="270">
        <f t="shared" si="31"/>
        <v>0</v>
      </c>
      <c r="AP48" s="271">
        <f t="shared" si="31"/>
        <v>0</v>
      </c>
      <c r="AQ48" s="269">
        <f t="shared" si="31"/>
        <v>0</v>
      </c>
      <c r="AR48" s="269">
        <f t="shared" si="31"/>
        <v>0</v>
      </c>
      <c r="AS48" s="269">
        <f t="shared" si="31"/>
        <v>0</v>
      </c>
      <c r="AT48" s="272">
        <f t="shared" si="31"/>
        <v>0</v>
      </c>
      <c r="AU48" s="273">
        <f t="shared" si="31"/>
        <v>0</v>
      </c>
      <c r="AV48" s="269">
        <f t="shared" si="31"/>
        <v>0</v>
      </c>
      <c r="AW48" s="269">
        <f t="shared" si="31"/>
        <v>0</v>
      </c>
      <c r="AX48" s="269">
        <f t="shared" si="31"/>
        <v>0</v>
      </c>
      <c r="AY48" s="270">
        <f t="shared" si="31"/>
        <v>0</v>
      </c>
      <c r="AZ48" s="271">
        <f t="shared" si="31"/>
        <v>0</v>
      </c>
      <c r="BA48" s="269">
        <f t="shared" si="31"/>
        <v>0</v>
      </c>
      <c r="BB48" s="269">
        <f t="shared" si="31"/>
        <v>0</v>
      </c>
      <c r="BC48" s="269">
        <f t="shared" si="31"/>
        <v>0</v>
      </c>
      <c r="BD48" s="409">
        <f t="shared" si="31"/>
        <v>0</v>
      </c>
      <c r="BE48" s="25"/>
      <c r="BF48" s="12"/>
      <c r="BG48" s="12"/>
      <c r="BM48" s="391"/>
    </row>
    <row r="49" spans="1:65" ht="24.75" customHeight="1" x14ac:dyDescent="0.25">
      <c r="A49" s="329" t="s">
        <v>68</v>
      </c>
      <c r="B49" s="308" t="s">
        <v>158</v>
      </c>
      <c r="C49" s="360" t="s">
        <v>207</v>
      </c>
      <c r="D49" s="10">
        <v>36</v>
      </c>
      <c r="E49" s="11">
        <f>F49-D49</f>
        <v>63</v>
      </c>
      <c r="F49" s="6">
        <f>H49+I49+M49+N49+P49</f>
        <v>99</v>
      </c>
      <c r="G49" s="15">
        <v>49</v>
      </c>
      <c r="H49" s="4">
        <f t="shared" si="25"/>
        <v>2</v>
      </c>
      <c r="I49" s="4">
        <f t="shared" si="26"/>
        <v>80</v>
      </c>
      <c r="J49" s="4">
        <f>I49-K49-L49</f>
        <v>31</v>
      </c>
      <c r="K49" s="202">
        <v>49</v>
      </c>
      <c r="L49" s="6"/>
      <c r="M49" s="6"/>
      <c r="N49" s="315">
        <f t="shared" ref="N49:N52" si="32">T49+Y49+AD49+AI49+AN49+AS49+AX49+BC49</f>
        <v>8</v>
      </c>
      <c r="O49" s="128">
        <f t="shared" ref="O49:O52" si="33">R49+W49+AB49+AG49</f>
        <v>2</v>
      </c>
      <c r="P49" s="315">
        <f t="shared" ref="P49:P52" si="34">U49+Z49+AE49+AJ49+AO49+AT49+AY49+BD49</f>
        <v>9</v>
      </c>
      <c r="Q49" s="155"/>
      <c r="R49" s="7"/>
      <c r="S49" s="6"/>
      <c r="T49" s="16"/>
      <c r="U49" s="142"/>
      <c r="V49" s="96">
        <v>44</v>
      </c>
      <c r="W49" s="7">
        <v>2</v>
      </c>
      <c r="X49" s="175"/>
      <c r="Y49" s="124">
        <v>6</v>
      </c>
      <c r="Z49" s="104">
        <v>6</v>
      </c>
      <c r="AA49" s="351">
        <v>36</v>
      </c>
      <c r="AB49" s="7"/>
      <c r="AC49" s="6"/>
      <c r="AD49" s="121">
        <v>2</v>
      </c>
      <c r="AE49" s="142">
        <v>3</v>
      </c>
      <c r="AF49" s="93"/>
      <c r="AG49" s="7"/>
      <c r="AH49" s="175"/>
      <c r="AI49" s="121"/>
      <c r="AJ49" s="100"/>
      <c r="AK49" s="233"/>
      <c r="AL49" s="256"/>
      <c r="AM49" s="256"/>
      <c r="AN49" s="256"/>
      <c r="AO49" s="257"/>
      <c r="AP49" s="234"/>
      <c r="AQ49" s="256"/>
      <c r="AR49" s="256"/>
      <c r="AS49" s="256"/>
      <c r="AT49" s="258"/>
      <c r="AU49" s="259"/>
      <c r="AV49" s="256"/>
      <c r="AW49" s="256"/>
      <c r="AX49" s="256"/>
      <c r="AY49" s="257"/>
      <c r="AZ49" s="234"/>
      <c r="BA49" s="256"/>
      <c r="BB49" s="256"/>
      <c r="BC49" s="256"/>
      <c r="BD49" s="260"/>
      <c r="BE49" s="25"/>
      <c r="BM49" s="391"/>
    </row>
    <row r="50" spans="1:65" ht="25.5" customHeight="1" x14ac:dyDescent="0.25">
      <c r="A50" s="329" t="s">
        <v>69</v>
      </c>
      <c r="B50" s="308" t="s">
        <v>159</v>
      </c>
      <c r="C50" s="360" t="s">
        <v>65</v>
      </c>
      <c r="D50" s="10">
        <v>36</v>
      </c>
      <c r="E50" s="11">
        <f t="shared" ref="E50:E53" si="35">F50-D50</f>
        <v>20</v>
      </c>
      <c r="F50" s="6">
        <f>H50+I50+M50+N50+P50</f>
        <v>56</v>
      </c>
      <c r="G50" s="15">
        <v>26</v>
      </c>
      <c r="H50" s="4">
        <f t="shared" si="25"/>
        <v>2</v>
      </c>
      <c r="I50" s="4">
        <f t="shared" si="26"/>
        <v>42</v>
      </c>
      <c r="J50" s="4">
        <f>I50-K50-L50</f>
        <v>16</v>
      </c>
      <c r="K50" s="202">
        <v>26</v>
      </c>
      <c r="L50" s="6"/>
      <c r="M50" s="6"/>
      <c r="N50" s="315">
        <f t="shared" si="32"/>
        <v>6</v>
      </c>
      <c r="O50" s="128">
        <f t="shared" si="33"/>
        <v>2</v>
      </c>
      <c r="P50" s="315">
        <f t="shared" si="34"/>
        <v>6</v>
      </c>
      <c r="Q50" s="155"/>
      <c r="R50" s="7"/>
      <c r="S50" s="6"/>
      <c r="T50" s="16"/>
      <c r="U50" s="142"/>
      <c r="V50" s="96">
        <v>42</v>
      </c>
      <c r="W50" s="7">
        <v>2</v>
      </c>
      <c r="X50" s="175"/>
      <c r="Y50" s="124">
        <v>6</v>
      </c>
      <c r="Z50" s="104">
        <v>6</v>
      </c>
      <c r="AA50" s="93"/>
      <c r="AB50" s="7"/>
      <c r="AC50" s="6"/>
      <c r="AD50" s="121"/>
      <c r="AE50" s="142"/>
      <c r="AF50" s="93"/>
      <c r="AG50" s="7"/>
      <c r="AH50" s="175"/>
      <c r="AI50" s="121"/>
      <c r="AJ50" s="100"/>
      <c r="AK50" s="233"/>
      <c r="AL50" s="256"/>
      <c r="AM50" s="256"/>
      <c r="AN50" s="256"/>
      <c r="AO50" s="257"/>
      <c r="AP50" s="234"/>
      <c r="AQ50" s="256"/>
      <c r="AR50" s="256"/>
      <c r="AS50" s="256"/>
      <c r="AT50" s="258"/>
      <c r="AU50" s="259"/>
      <c r="AV50" s="256"/>
      <c r="AW50" s="256"/>
      <c r="AX50" s="256"/>
      <c r="AY50" s="257"/>
      <c r="AZ50" s="234"/>
      <c r="BA50" s="256"/>
      <c r="BB50" s="256"/>
      <c r="BC50" s="256"/>
      <c r="BD50" s="260"/>
      <c r="BE50" s="25"/>
      <c r="BM50" s="391"/>
    </row>
    <row r="51" spans="1:65" ht="39.75" customHeight="1" x14ac:dyDescent="0.25">
      <c r="A51" s="329" t="s">
        <v>71</v>
      </c>
      <c r="B51" s="308" t="s">
        <v>160</v>
      </c>
      <c r="C51" s="360" t="s">
        <v>49</v>
      </c>
      <c r="D51" s="10">
        <v>36</v>
      </c>
      <c r="E51" s="11">
        <f t="shared" si="35"/>
        <v>0</v>
      </c>
      <c r="F51" s="6">
        <f>H51+I51+M51+N51+P51</f>
        <v>36</v>
      </c>
      <c r="G51" s="15">
        <v>30</v>
      </c>
      <c r="H51" s="4">
        <f>R51+W51+AB51+AG51+AL51+AQ51+AV51+BA51</f>
        <v>0</v>
      </c>
      <c r="I51" s="4">
        <f t="shared" si="26"/>
        <v>36</v>
      </c>
      <c r="J51" s="4">
        <f>I51-K51-L51</f>
        <v>6</v>
      </c>
      <c r="K51" s="202">
        <v>30</v>
      </c>
      <c r="L51" s="6"/>
      <c r="M51" s="6"/>
      <c r="N51" s="4">
        <f t="shared" si="32"/>
        <v>0</v>
      </c>
      <c r="O51" s="4">
        <f t="shared" si="33"/>
        <v>0</v>
      </c>
      <c r="P51" s="4">
        <f t="shared" si="34"/>
        <v>0</v>
      </c>
      <c r="Q51" s="155"/>
      <c r="R51" s="7"/>
      <c r="S51" s="6"/>
      <c r="T51" s="16"/>
      <c r="U51" s="142"/>
      <c r="V51" s="93"/>
      <c r="W51" s="7"/>
      <c r="X51" s="175"/>
      <c r="Y51" s="121"/>
      <c r="Z51" s="100"/>
      <c r="AA51" s="352">
        <v>36</v>
      </c>
      <c r="AB51" s="7"/>
      <c r="AC51" s="6"/>
      <c r="AD51" s="121"/>
      <c r="AE51" s="142"/>
      <c r="AF51" s="93"/>
      <c r="AG51" s="7"/>
      <c r="AH51" s="175"/>
      <c r="AI51" s="121"/>
      <c r="AJ51" s="100"/>
      <c r="AK51" s="233"/>
      <c r="AL51" s="256"/>
      <c r="AM51" s="256"/>
      <c r="AN51" s="256"/>
      <c r="AO51" s="257"/>
      <c r="AP51" s="234"/>
      <c r="AQ51" s="256"/>
      <c r="AR51" s="256"/>
      <c r="AS51" s="256"/>
      <c r="AT51" s="258"/>
      <c r="AU51" s="259"/>
      <c r="AV51" s="256"/>
      <c r="AW51" s="256"/>
      <c r="AX51" s="256"/>
      <c r="AY51" s="257"/>
      <c r="AZ51" s="234"/>
      <c r="BA51" s="256"/>
      <c r="BB51" s="256"/>
      <c r="BC51" s="256"/>
      <c r="BD51" s="260"/>
      <c r="BE51" s="25"/>
      <c r="BM51" s="391"/>
    </row>
    <row r="52" spans="1:65" ht="33.75" customHeight="1" x14ac:dyDescent="0.25">
      <c r="A52" s="329" t="s">
        <v>72</v>
      </c>
      <c r="B52" s="308" t="s">
        <v>161</v>
      </c>
      <c r="C52" s="358" t="s">
        <v>206</v>
      </c>
      <c r="D52" s="10">
        <v>0</v>
      </c>
      <c r="E52" s="11">
        <f t="shared" si="35"/>
        <v>36</v>
      </c>
      <c r="F52" s="6">
        <f>H52+I52+M52+N52+P52</f>
        <v>36</v>
      </c>
      <c r="G52" s="15">
        <v>18</v>
      </c>
      <c r="H52" s="4">
        <f t="shared" si="25"/>
        <v>0</v>
      </c>
      <c r="I52" s="4">
        <f t="shared" si="26"/>
        <v>36</v>
      </c>
      <c r="J52" s="4">
        <f>I52-K52-L52</f>
        <v>18</v>
      </c>
      <c r="K52" s="202">
        <v>18</v>
      </c>
      <c r="L52" s="6"/>
      <c r="M52" s="6"/>
      <c r="N52" s="4">
        <f t="shared" si="32"/>
        <v>0</v>
      </c>
      <c r="O52" s="4">
        <f t="shared" si="33"/>
        <v>0</v>
      </c>
      <c r="P52" s="4">
        <f t="shared" si="34"/>
        <v>0</v>
      </c>
      <c r="Q52" s="155"/>
      <c r="R52" s="7"/>
      <c r="S52" s="6"/>
      <c r="T52" s="16"/>
      <c r="U52" s="142"/>
      <c r="V52" s="93"/>
      <c r="W52" s="7"/>
      <c r="X52" s="175"/>
      <c r="Y52" s="121"/>
      <c r="Z52" s="100"/>
      <c r="AA52" s="93"/>
      <c r="AB52" s="7"/>
      <c r="AC52" s="6"/>
      <c r="AD52" s="121"/>
      <c r="AE52" s="142"/>
      <c r="AF52" s="355">
        <v>36</v>
      </c>
      <c r="AG52" s="7"/>
      <c r="AH52" s="175"/>
      <c r="AI52" s="121"/>
      <c r="AJ52" s="100"/>
      <c r="AK52" s="233"/>
      <c r="AL52" s="256"/>
      <c r="AM52" s="256"/>
      <c r="AN52" s="256"/>
      <c r="AO52" s="257"/>
      <c r="AP52" s="234"/>
      <c r="AQ52" s="256"/>
      <c r="AR52" s="256"/>
      <c r="AS52" s="256"/>
      <c r="AT52" s="258"/>
      <c r="AU52" s="259"/>
      <c r="AV52" s="256"/>
      <c r="AW52" s="256"/>
      <c r="AX52" s="256"/>
      <c r="AY52" s="257"/>
      <c r="AZ52" s="234"/>
      <c r="BA52" s="256"/>
      <c r="BB52" s="256"/>
      <c r="BC52" s="256"/>
      <c r="BD52" s="260"/>
      <c r="BE52" s="25"/>
      <c r="BM52" s="391"/>
    </row>
    <row r="53" spans="1:65" s="79" customFormat="1" ht="20.25" customHeight="1" x14ac:dyDescent="0.25">
      <c r="A53" s="336" t="s">
        <v>27</v>
      </c>
      <c r="B53" s="325" t="s">
        <v>114</v>
      </c>
      <c r="C53" s="1"/>
      <c r="D53" s="286"/>
      <c r="E53" s="10">
        <f t="shared" si="35"/>
        <v>0</v>
      </c>
      <c r="F53" s="6"/>
      <c r="G53" s="15"/>
      <c r="H53" s="4"/>
      <c r="I53" s="4"/>
      <c r="J53" s="4"/>
      <c r="K53" s="6"/>
      <c r="L53" s="6"/>
      <c r="M53" s="6"/>
      <c r="N53" s="202">
        <f>SUM(N49:N52)</f>
        <v>14</v>
      </c>
      <c r="O53" s="202">
        <f>SUM(O49:O52)</f>
        <v>4</v>
      </c>
      <c r="P53" s="202">
        <f>SUM(P49:P52)</f>
        <v>15</v>
      </c>
      <c r="Q53" s="158"/>
      <c r="R53" s="7"/>
      <c r="S53" s="6"/>
      <c r="T53" s="16"/>
      <c r="U53" s="142"/>
      <c r="V53" s="93"/>
      <c r="W53" s="7"/>
      <c r="X53" s="175"/>
      <c r="Y53" s="121"/>
      <c r="Z53" s="100"/>
      <c r="AA53" s="93"/>
      <c r="AB53" s="7"/>
      <c r="AC53" s="6"/>
      <c r="AD53" s="121"/>
      <c r="AE53" s="142"/>
      <c r="AF53" s="93"/>
      <c r="AG53" s="7"/>
      <c r="AH53" s="175"/>
      <c r="AI53" s="121"/>
      <c r="AJ53" s="100"/>
      <c r="AK53" s="233"/>
      <c r="AL53" s="256"/>
      <c r="AM53" s="256"/>
      <c r="AN53" s="256"/>
      <c r="AO53" s="257"/>
      <c r="AP53" s="234"/>
      <c r="AQ53" s="256"/>
      <c r="AR53" s="256"/>
      <c r="AS53" s="256"/>
      <c r="AT53" s="258"/>
      <c r="AU53" s="259"/>
      <c r="AV53" s="256"/>
      <c r="AW53" s="256"/>
      <c r="AX53" s="256"/>
      <c r="AY53" s="257"/>
      <c r="AZ53" s="234"/>
      <c r="BA53" s="256"/>
      <c r="BB53" s="256"/>
      <c r="BC53" s="256"/>
      <c r="BD53" s="260"/>
      <c r="BE53" s="25"/>
      <c r="BM53" s="391"/>
    </row>
    <row r="54" spans="1:65" ht="25.5" customHeight="1" x14ac:dyDescent="0.25">
      <c r="A54" s="330" t="s">
        <v>74</v>
      </c>
      <c r="B54" s="330" t="s">
        <v>75</v>
      </c>
      <c r="C54" s="359" t="s">
        <v>181</v>
      </c>
      <c r="D54" s="46">
        <f>D55+D61+D67</f>
        <v>668</v>
      </c>
      <c r="E54" s="46">
        <f>E55+E61+E67</f>
        <v>305</v>
      </c>
      <c r="F54" s="46">
        <f>(F55+F61+F67)</f>
        <v>973</v>
      </c>
      <c r="G54" s="46">
        <f>G55+G61+G67</f>
        <v>729</v>
      </c>
      <c r="H54" s="46">
        <f>H55+H61+H67</f>
        <v>2</v>
      </c>
      <c r="I54" s="46">
        <f>I55+I61+I67</f>
        <v>378</v>
      </c>
      <c r="J54" s="46">
        <f t="shared" ref="J54:AJ54" si="36">J55+J61+J67</f>
        <v>189</v>
      </c>
      <c r="K54" s="46">
        <f t="shared" si="36"/>
        <v>189</v>
      </c>
      <c r="L54" s="46">
        <f t="shared" si="36"/>
        <v>0</v>
      </c>
      <c r="M54" s="46">
        <f t="shared" si="36"/>
        <v>540</v>
      </c>
      <c r="N54" s="46">
        <f t="shared" si="36"/>
        <v>20</v>
      </c>
      <c r="O54" s="46">
        <f t="shared" si="36"/>
        <v>2</v>
      </c>
      <c r="P54" s="46">
        <f t="shared" si="36"/>
        <v>33</v>
      </c>
      <c r="Q54" s="95">
        <f t="shared" si="36"/>
        <v>0</v>
      </c>
      <c r="R54" s="95">
        <f t="shared" si="36"/>
        <v>0</v>
      </c>
      <c r="S54" s="95">
        <f t="shared" si="36"/>
        <v>0</v>
      </c>
      <c r="T54" s="95">
        <f t="shared" si="36"/>
        <v>0</v>
      </c>
      <c r="U54" s="144">
        <f t="shared" si="36"/>
        <v>0</v>
      </c>
      <c r="V54" s="95">
        <f t="shared" si="36"/>
        <v>42</v>
      </c>
      <c r="W54" s="95">
        <f t="shared" si="36"/>
        <v>0</v>
      </c>
      <c r="X54" s="95">
        <f t="shared" si="36"/>
        <v>36</v>
      </c>
      <c r="Y54" s="95">
        <f t="shared" si="36"/>
        <v>0</v>
      </c>
      <c r="Z54" s="102">
        <f t="shared" si="36"/>
        <v>0</v>
      </c>
      <c r="AA54" s="95">
        <f t="shared" si="36"/>
        <v>168</v>
      </c>
      <c r="AB54" s="95">
        <f t="shared" si="36"/>
        <v>2</v>
      </c>
      <c r="AC54" s="95">
        <f t="shared" si="36"/>
        <v>144</v>
      </c>
      <c r="AD54" s="95">
        <f t="shared" si="36"/>
        <v>12</v>
      </c>
      <c r="AE54" s="144">
        <f t="shared" si="36"/>
        <v>17</v>
      </c>
      <c r="AF54" s="95">
        <f t="shared" si="36"/>
        <v>168</v>
      </c>
      <c r="AG54" s="95">
        <f t="shared" si="36"/>
        <v>0</v>
      </c>
      <c r="AH54" s="95">
        <f t="shared" si="36"/>
        <v>360</v>
      </c>
      <c r="AI54" s="95">
        <f t="shared" si="36"/>
        <v>8</v>
      </c>
      <c r="AJ54" s="102">
        <f t="shared" si="36"/>
        <v>16</v>
      </c>
      <c r="AK54" s="271" t="e">
        <f>AK55+AK61+AK67+#REF!+#REF!+#REF!</f>
        <v>#REF!</v>
      </c>
      <c r="AL54" s="269" t="e">
        <f>AL55+AL61+AL67+#REF!+#REF!+#REF!</f>
        <v>#REF!</v>
      </c>
      <c r="AM54" s="269" t="e">
        <f>AM55+AM61+AM67+#REF!+#REF!+#REF!</f>
        <v>#REF!</v>
      </c>
      <c r="AN54" s="269" t="e">
        <f>AN55+AN61+AN67+#REF!+#REF!+#REF!</f>
        <v>#REF!</v>
      </c>
      <c r="AO54" s="270" t="e">
        <f>AO55+AO61+AO67+#REF!+#REF!+#REF!</f>
        <v>#REF!</v>
      </c>
      <c r="AP54" s="271" t="e">
        <f>AP55+AP61+AP67+#REF!+#REF!+#REF!</f>
        <v>#REF!</v>
      </c>
      <c r="AQ54" s="269" t="e">
        <f>AQ55+AQ61+AQ67+#REF!+#REF!+#REF!</f>
        <v>#REF!</v>
      </c>
      <c r="AR54" s="269" t="e">
        <f>AR55+AR61+AR67+#REF!+#REF!+#REF!</f>
        <v>#REF!</v>
      </c>
      <c r="AS54" s="269" t="e">
        <f>AS55+AS61+AS67+#REF!+#REF!+#REF!</f>
        <v>#REF!</v>
      </c>
      <c r="AT54" s="272" t="e">
        <f>AT55+AT61+AT67+#REF!+#REF!+#REF!</f>
        <v>#REF!</v>
      </c>
      <c r="AU54" s="271" t="e">
        <f>AU55+AU61+AU67+#REF!+#REF!+#REF!</f>
        <v>#REF!</v>
      </c>
      <c r="AV54" s="269" t="e">
        <f>AV55+AV61+AV67+#REF!+#REF!+#REF!</f>
        <v>#REF!</v>
      </c>
      <c r="AW54" s="269" t="e">
        <f>AW55+AW61+AW67+#REF!+#REF!+#REF!</f>
        <v>#REF!</v>
      </c>
      <c r="AX54" s="269" t="e">
        <f>AX55+AX61+AX67+#REF!+#REF!+#REF!</f>
        <v>#REF!</v>
      </c>
      <c r="AY54" s="270" t="e">
        <f>AY55+AY61+AY67+#REF!+#REF!+#REF!</f>
        <v>#REF!</v>
      </c>
      <c r="AZ54" s="271" t="e">
        <f>AZ55+AZ61+AZ67+#REF!+#REF!+#REF!</f>
        <v>#REF!</v>
      </c>
      <c r="BA54" s="269" t="e">
        <f>BA55+BA61+BA67+#REF!+#REF!+#REF!</f>
        <v>#REF!</v>
      </c>
      <c r="BB54" s="269" t="e">
        <f>BB55+BB61+BB67+#REF!+#REF!+#REF!</f>
        <v>#REF!</v>
      </c>
      <c r="BC54" s="269" t="e">
        <f>BC55+BC61+BC67+#REF!+#REF!+#REF!</f>
        <v>#REF!</v>
      </c>
      <c r="BD54" s="272" t="e">
        <f>BD55+BD61+BD67+#REF!+#REF!+#REF!</f>
        <v>#REF!</v>
      </c>
      <c r="BE54" s="25"/>
      <c r="BF54" s="79"/>
      <c r="BG54" s="79"/>
      <c r="BM54" s="391"/>
    </row>
    <row r="55" spans="1:65" ht="24" customHeight="1" x14ac:dyDescent="0.25">
      <c r="A55" s="304" t="s">
        <v>76</v>
      </c>
      <c r="B55" s="337" t="s">
        <v>238</v>
      </c>
      <c r="C55" s="362" t="s">
        <v>180</v>
      </c>
      <c r="D55" s="298">
        <f>SUM(D56:D60)</f>
        <v>216</v>
      </c>
      <c r="E55" s="298">
        <f>SUM(E56,E57,E58,E60)</f>
        <v>123</v>
      </c>
      <c r="F55" s="298">
        <f t="shared" ref="F55:M55" si="37">SUM(F56:F60)</f>
        <v>339</v>
      </c>
      <c r="G55" s="298">
        <f t="shared" si="37"/>
        <v>249</v>
      </c>
      <c r="H55" s="298">
        <f t="shared" si="37"/>
        <v>2</v>
      </c>
      <c r="I55" s="298">
        <f t="shared" si="37"/>
        <v>138</v>
      </c>
      <c r="J55" s="298">
        <f t="shared" si="37"/>
        <v>69</v>
      </c>
      <c r="K55" s="298">
        <f t="shared" si="37"/>
        <v>69</v>
      </c>
      <c r="L55" s="298">
        <f t="shared" si="37"/>
        <v>0</v>
      </c>
      <c r="M55" s="298">
        <f t="shared" si="37"/>
        <v>180</v>
      </c>
      <c r="N55" s="298">
        <f>SUM(N59:N60)</f>
        <v>8</v>
      </c>
      <c r="O55" s="298">
        <f>SUM(O59:O60)</f>
        <v>2</v>
      </c>
      <c r="P55" s="298">
        <f>SUM(P59:P60)</f>
        <v>11</v>
      </c>
      <c r="Q55" s="300">
        <f t="shared" ref="Q55:BD55" si="38">SUM(Q56:Q60)</f>
        <v>0</v>
      </c>
      <c r="R55" s="298">
        <f t="shared" si="38"/>
        <v>0</v>
      </c>
      <c r="S55" s="298">
        <f t="shared" si="38"/>
        <v>0</v>
      </c>
      <c r="T55" s="298">
        <f t="shared" si="38"/>
        <v>0</v>
      </c>
      <c r="U55" s="301">
        <f t="shared" si="38"/>
        <v>0</v>
      </c>
      <c r="V55" s="302">
        <f t="shared" si="38"/>
        <v>42</v>
      </c>
      <c r="W55" s="298">
        <f t="shared" si="38"/>
        <v>0</v>
      </c>
      <c r="X55" s="298">
        <f t="shared" si="38"/>
        <v>36</v>
      </c>
      <c r="Y55" s="298">
        <f t="shared" si="38"/>
        <v>0</v>
      </c>
      <c r="Z55" s="303">
        <f t="shared" si="38"/>
        <v>0</v>
      </c>
      <c r="AA55" s="302">
        <f t="shared" si="38"/>
        <v>96</v>
      </c>
      <c r="AB55" s="298">
        <f t="shared" si="38"/>
        <v>2</v>
      </c>
      <c r="AC55" s="298">
        <f t="shared" si="38"/>
        <v>144</v>
      </c>
      <c r="AD55" s="299">
        <f t="shared" si="38"/>
        <v>8</v>
      </c>
      <c r="AE55" s="301">
        <f t="shared" si="38"/>
        <v>11</v>
      </c>
      <c r="AF55" s="302">
        <f t="shared" si="38"/>
        <v>0</v>
      </c>
      <c r="AG55" s="298">
        <f t="shared" si="38"/>
        <v>0</v>
      </c>
      <c r="AH55" s="298">
        <f t="shared" si="38"/>
        <v>0</v>
      </c>
      <c r="AI55" s="298">
        <f t="shared" si="38"/>
        <v>0</v>
      </c>
      <c r="AJ55" s="303">
        <f t="shared" si="38"/>
        <v>0</v>
      </c>
      <c r="AK55" s="268">
        <f t="shared" si="38"/>
        <v>0</v>
      </c>
      <c r="AL55" s="269">
        <f t="shared" si="38"/>
        <v>0</v>
      </c>
      <c r="AM55" s="269">
        <f t="shared" si="38"/>
        <v>0</v>
      </c>
      <c r="AN55" s="269">
        <f t="shared" si="38"/>
        <v>0</v>
      </c>
      <c r="AO55" s="270">
        <f t="shared" si="38"/>
        <v>0</v>
      </c>
      <c r="AP55" s="271">
        <f t="shared" si="38"/>
        <v>0</v>
      </c>
      <c r="AQ55" s="269">
        <f t="shared" si="38"/>
        <v>0</v>
      </c>
      <c r="AR55" s="269">
        <f t="shared" si="38"/>
        <v>0</v>
      </c>
      <c r="AS55" s="269">
        <f t="shared" si="38"/>
        <v>0</v>
      </c>
      <c r="AT55" s="272">
        <f t="shared" si="38"/>
        <v>0</v>
      </c>
      <c r="AU55" s="273">
        <f t="shared" si="38"/>
        <v>0</v>
      </c>
      <c r="AV55" s="269">
        <f t="shared" si="38"/>
        <v>0</v>
      </c>
      <c r="AW55" s="269">
        <f t="shared" si="38"/>
        <v>0</v>
      </c>
      <c r="AX55" s="269">
        <f t="shared" si="38"/>
        <v>0</v>
      </c>
      <c r="AY55" s="270">
        <f t="shared" si="38"/>
        <v>0</v>
      </c>
      <c r="AZ55" s="271">
        <f t="shared" si="38"/>
        <v>0</v>
      </c>
      <c r="BA55" s="269">
        <f t="shared" si="38"/>
        <v>0</v>
      </c>
      <c r="BB55" s="269">
        <f t="shared" si="38"/>
        <v>0</v>
      </c>
      <c r="BC55" s="269">
        <f t="shared" si="38"/>
        <v>0</v>
      </c>
      <c r="BD55" s="409">
        <f t="shared" si="38"/>
        <v>0</v>
      </c>
      <c r="BE55" s="25"/>
      <c r="BM55" s="391"/>
    </row>
    <row r="56" spans="1:65" ht="31.5" x14ac:dyDescent="0.25">
      <c r="A56" s="329" t="s">
        <v>77</v>
      </c>
      <c r="B56" s="309" t="s">
        <v>162</v>
      </c>
      <c r="C56" s="360" t="s">
        <v>208</v>
      </c>
      <c r="D56" s="10">
        <v>72</v>
      </c>
      <c r="E56" s="11">
        <f>F56-D56</f>
        <v>73</v>
      </c>
      <c r="F56" s="4">
        <f>H56+I56+M56+N56+P56</f>
        <v>145</v>
      </c>
      <c r="G56" s="15">
        <v>69</v>
      </c>
      <c r="H56" s="4">
        <f t="shared" si="25"/>
        <v>2</v>
      </c>
      <c r="I56" s="4">
        <f t="shared" si="26"/>
        <v>138</v>
      </c>
      <c r="J56" s="4">
        <f>I56-K56-L56</f>
        <v>69</v>
      </c>
      <c r="K56" s="118">
        <v>69</v>
      </c>
      <c r="L56" s="6"/>
      <c r="M56" s="4"/>
      <c r="N56" s="315">
        <f t="shared" ref="N56" si="39">T56+Y56+AD56+AI56+AN56+AS56+AX56+BC56</f>
        <v>2</v>
      </c>
      <c r="O56" s="128">
        <f t="shared" ref="O56" si="40">R56+W56+AB56+AG56</f>
        <v>2</v>
      </c>
      <c r="P56" s="315">
        <f>U56+Z56+AE56+AJ56+AO56+AT56+AY56+BD56</f>
        <v>3</v>
      </c>
      <c r="Q56" s="155"/>
      <c r="R56" s="7"/>
      <c r="S56" s="6"/>
      <c r="T56" s="16"/>
      <c r="U56" s="142"/>
      <c r="V56" s="252">
        <v>42</v>
      </c>
      <c r="W56" s="7"/>
      <c r="X56" s="175"/>
      <c r="Y56" s="124"/>
      <c r="Z56" s="104"/>
      <c r="AA56" s="351">
        <v>96</v>
      </c>
      <c r="AB56" s="7">
        <v>2</v>
      </c>
      <c r="AC56" s="6"/>
      <c r="AD56" s="124">
        <v>2</v>
      </c>
      <c r="AE56" s="146">
        <v>3</v>
      </c>
      <c r="AF56" s="234"/>
      <c r="AG56" s="7"/>
      <c r="AH56" s="175"/>
      <c r="AI56" s="121"/>
      <c r="AJ56" s="100"/>
      <c r="AK56" s="233"/>
      <c r="AL56" s="256"/>
      <c r="AM56" s="256"/>
      <c r="AN56" s="256"/>
      <c r="AO56" s="257"/>
      <c r="AP56" s="234"/>
      <c r="AQ56" s="256"/>
      <c r="AR56" s="256"/>
      <c r="AS56" s="256"/>
      <c r="AT56" s="258"/>
      <c r="AU56" s="259"/>
      <c r="AV56" s="256"/>
      <c r="AW56" s="256"/>
      <c r="AX56" s="256"/>
      <c r="AY56" s="257"/>
      <c r="AZ56" s="234"/>
      <c r="BA56" s="256"/>
      <c r="BB56" s="256"/>
      <c r="BC56" s="256"/>
      <c r="BD56" s="260"/>
      <c r="BE56" s="25"/>
      <c r="BM56" s="391"/>
    </row>
    <row r="57" spans="1:65" ht="20.100000000000001" customHeight="1" x14ac:dyDescent="0.25">
      <c r="A57" s="332" t="s">
        <v>78</v>
      </c>
      <c r="B57" s="333" t="s">
        <v>79</v>
      </c>
      <c r="C57" s="392" t="s">
        <v>209</v>
      </c>
      <c r="D57" s="291">
        <v>72</v>
      </c>
      <c r="E57" s="291">
        <f t="shared" ref="E57:E60" si="41">F57-D57</f>
        <v>36</v>
      </c>
      <c r="F57" s="15">
        <f>H57+I57+M57+N57+P57</f>
        <v>108</v>
      </c>
      <c r="G57" s="15">
        <v>108</v>
      </c>
      <c r="H57" s="15">
        <f t="shared" si="25"/>
        <v>0</v>
      </c>
      <c r="I57" s="15">
        <f t="shared" si="26"/>
        <v>0</v>
      </c>
      <c r="J57" s="15">
        <f>I57-K57-L57</f>
        <v>0</v>
      </c>
      <c r="K57" s="15"/>
      <c r="L57" s="15"/>
      <c r="M57" s="15">
        <f>S57+X57+AC57+AH57+AM57+AR57+AW57+BB57</f>
        <v>108</v>
      </c>
      <c r="N57" s="15">
        <f>T57+Y57+AD57+AI57+AN57+AS57</f>
        <v>0</v>
      </c>
      <c r="O57" s="15">
        <v>0</v>
      </c>
      <c r="P57" s="15">
        <f>U57+Z57+AE57+AJ57+AO57+AT57</f>
        <v>0</v>
      </c>
      <c r="Q57" s="293"/>
      <c r="R57" s="15"/>
      <c r="S57" s="15"/>
      <c r="T57" s="15"/>
      <c r="U57" s="294"/>
      <c r="V57" s="295"/>
      <c r="W57" s="15"/>
      <c r="X57" s="307">
        <v>36</v>
      </c>
      <c r="Y57" s="292"/>
      <c r="Z57" s="296"/>
      <c r="AA57" s="295"/>
      <c r="AB57" s="15"/>
      <c r="AC57" s="366">
        <v>72</v>
      </c>
      <c r="AD57" s="292"/>
      <c r="AE57" s="294"/>
      <c r="AF57" s="295"/>
      <c r="AG57" s="15"/>
      <c r="AH57" s="15"/>
      <c r="AI57" s="292"/>
      <c r="AJ57" s="296"/>
      <c r="AK57" s="233"/>
      <c r="AL57" s="256"/>
      <c r="AM57" s="256"/>
      <c r="AN57" s="256"/>
      <c r="AO57" s="257"/>
      <c r="AP57" s="234"/>
      <c r="AQ57" s="256"/>
      <c r="AR57" s="256"/>
      <c r="AS57" s="256"/>
      <c r="AT57" s="258"/>
      <c r="AU57" s="259"/>
      <c r="AV57" s="256"/>
      <c r="AW57" s="256"/>
      <c r="AX57" s="256"/>
      <c r="AY57" s="257"/>
      <c r="AZ57" s="234"/>
      <c r="BA57" s="256"/>
      <c r="BB57" s="256"/>
      <c r="BC57" s="256"/>
      <c r="BD57" s="260"/>
      <c r="BE57" s="25"/>
      <c r="BM57" s="391"/>
    </row>
    <row r="58" spans="1:65" ht="20.100000000000001" customHeight="1" x14ac:dyDescent="0.25">
      <c r="A58" s="332" t="s">
        <v>80</v>
      </c>
      <c r="B58" s="333" t="s">
        <v>107</v>
      </c>
      <c r="C58" s="393" t="s">
        <v>210</v>
      </c>
      <c r="D58" s="291">
        <v>72</v>
      </c>
      <c r="E58" s="291">
        <f t="shared" si="41"/>
        <v>0</v>
      </c>
      <c r="F58" s="15">
        <f>H58+I58+M58+N58+P58</f>
        <v>72</v>
      </c>
      <c r="G58" s="15">
        <v>72</v>
      </c>
      <c r="H58" s="15">
        <f t="shared" si="25"/>
        <v>0</v>
      </c>
      <c r="I58" s="15">
        <f t="shared" si="26"/>
        <v>0</v>
      </c>
      <c r="J58" s="15">
        <f>I58-K58-L58</f>
        <v>0</v>
      </c>
      <c r="K58" s="15"/>
      <c r="L58" s="15"/>
      <c r="M58" s="15">
        <f>S58+X58+AC58+AH58+AM58+AR58+AW58+BB58</f>
        <v>72</v>
      </c>
      <c r="N58" s="15">
        <f>T58+Y58+AD58+AI58+AN58+AS58</f>
        <v>0</v>
      </c>
      <c r="O58" s="15">
        <v>0</v>
      </c>
      <c r="P58" s="15">
        <f>U58+Z58+AE58+AJ58+AO58+AT58</f>
        <v>0</v>
      </c>
      <c r="Q58" s="293"/>
      <c r="R58" s="15"/>
      <c r="S58" s="15"/>
      <c r="T58" s="15"/>
      <c r="U58" s="294"/>
      <c r="V58" s="295"/>
      <c r="W58" s="15"/>
      <c r="X58" s="15"/>
      <c r="Y58" s="292"/>
      <c r="Z58" s="296"/>
      <c r="AA58" s="295"/>
      <c r="AB58" s="15"/>
      <c r="AC58" s="366">
        <v>72</v>
      </c>
      <c r="AD58" s="292"/>
      <c r="AE58" s="294"/>
      <c r="AF58" s="295"/>
      <c r="AG58" s="15"/>
      <c r="AH58" s="292"/>
      <c r="AI58" s="292"/>
      <c r="AJ58" s="296"/>
      <c r="AK58" s="233"/>
      <c r="AL58" s="256"/>
      <c r="AM58" s="256"/>
      <c r="AN58" s="256"/>
      <c r="AO58" s="257"/>
      <c r="AP58" s="234"/>
      <c r="AQ58" s="256"/>
      <c r="AR58" s="256"/>
      <c r="AS58" s="256"/>
      <c r="AT58" s="258"/>
      <c r="AU58" s="259"/>
      <c r="AV58" s="256"/>
      <c r="AW58" s="256"/>
      <c r="AX58" s="256"/>
      <c r="AY58" s="257"/>
      <c r="AZ58" s="234"/>
      <c r="BA58" s="256"/>
      <c r="BB58" s="256"/>
      <c r="BC58" s="256"/>
      <c r="BD58" s="260"/>
      <c r="BE58" s="25"/>
      <c r="BM58" s="391"/>
    </row>
    <row r="59" spans="1:65" ht="18.75" customHeight="1" x14ac:dyDescent="0.25">
      <c r="A59" s="108" t="s">
        <v>27</v>
      </c>
      <c r="B59" s="109" t="s">
        <v>115</v>
      </c>
      <c r="C59" s="363"/>
      <c r="D59" s="286"/>
      <c r="E59" s="11">
        <f t="shared" si="41"/>
        <v>0</v>
      </c>
      <c r="F59" s="4"/>
      <c r="G59" s="15"/>
      <c r="H59" s="4"/>
      <c r="I59" s="4"/>
      <c r="J59" s="4"/>
      <c r="K59" s="6"/>
      <c r="L59" s="6"/>
      <c r="M59" s="4"/>
      <c r="N59" s="313">
        <f>SUM(N56:N58)</f>
        <v>2</v>
      </c>
      <c r="O59" s="313">
        <f>SUM(O56:O58)</f>
        <v>2</v>
      </c>
      <c r="P59" s="313">
        <f>SUM(P56:P58)</f>
        <v>3</v>
      </c>
      <c r="Q59" s="155"/>
      <c r="R59" s="7"/>
      <c r="S59" s="6"/>
      <c r="T59" s="16"/>
      <c r="U59" s="142"/>
      <c r="V59" s="92"/>
      <c r="W59" s="7"/>
      <c r="X59" s="175"/>
      <c r="Y59" s="121"/>
      <c r="Z59" s="100"/>
      <c r="AA59" s="93"/>
      <c r="AB59" s="7"/>
      <c r="AC59" s="6"/>
      <c r="AD59" s="121"/>
      <c r="AE59" s="142"/>
      <c r="AF59" s="93"/>
      <c r="AG59" s="7"/>
      <c r="AH59" s="175"/>
      <c r="AI59" s="121"/>
      <c r="AJ59" s="100"/>
      <c r="AK59" s="233"/>
      <c r="AL59" s="256"/>
      <c r="AM59" s="256"/>
      <c r="AN59" s="256"/>
      <c r="AO59" s="257"/>
      <c r="AP59" s="234"/>
      <c r="AQ59" s="256"/>
      <c r="AR59" s="256"/>
      <c r="AS59" s="256"/>
      <c r="AT59" s="258"/>
      <c r="AU59" s="259"/>
      <c r="AV59" s="256"/>
      <c r="AW59" s="256"/>
      <c r="AX59" s="256"/>
      <c r="AY59" s="257"/>
      <c r="AZ59" s="234"/>
      <c r="BA59" s="256"/>
      <c r="BB59" s="256"/>
      <c r="BC59" s="256"/>
      <c r="BD59" s="260"/>
      <c r="BE59" s="25"/>
      <c r="BM59" s="391"/>
    </row>
    <row r="60" spans="1:65" ht="17.25" customHeight="1" x14ac:dyDescent="0.25">
      <c r="A60" s="48" t="s">
        <v>81</v>
      </c>
      <c r="B60" s="2" t="s">
        <v>82</v>
      </c>
      <c r="C60" s="364" t="s">
        <v>155</v>
      </c>
      <c r="D60" s="286"/>
      <c r="E60" s="11">
        <f t="shared" si="41"/>
        <v>14</v>
      </c>
      <c r="F60" s="4">
        <f>H60+I60+M60+N60+P60</f>
        <v>14</v>
      </c>
      <c r="G60" s="15"/>
      <c r="H60" s="4">
        <f t="shared" si="25"/>
        <v>0</v>
      </c>
      <c r="I60" s="4">
        <f t="shared" si="26"/>
        <v>0</v>
      </c>
      <c r="J60" s="4">
        <f>I60-K60-L60</f>
        <v>0</v>
      </c>
      <c r="K60" s="6"/>
      <c r="L60" s="4"/>
      <c r="M60" s="4"/>
      <c r="N60" s="313">
        <f>T60+Y60+AD60+AI60+AN60+AS60+AX60+BC60</f>
        <v>6</v>
      </c>
      <c r="O60" s="202">
        <v>0</v>
      </c>
      <c r="P60" s="313">
        <f>U60+Z60+AE60+AJ60+AO60+AT60+AY60+BD60</f>
        <v>8</v>
      </c>
      <c r="Q60" s="155"/>
      <c r="R60" s="7"/>
      <c r="S60" s="6"/>
      <c r="T60" s="16"/>
      <c r="U60" s="142"/>
      <c r="V60" s="92"/>
      <c r="W60" s="7"/>
      <c r="X60" s="175"/>
      <c r="Y60" s="121"/>
      <c r="Z60" s="100"/>
      <c r="AA60" s="93"/>
      <c r="AB60" s="7"/>
      <c r="AC60" s="6"/>
      <c r="AD60" s="368">
        <v>6</v>
      </c>
      <c r="AE60" s="150">
        <v>8</v>
      </c>
      <c r="AF60" s="93"/>
      <c r="AG60" s="7"/>
      <c r="AH60" s="175"/>
      <c r="AI60" s="121"/>
      <c r="AJ60" s="100"/>
      <c r="AK60" s="233"/>
      <c r="AL60" s="256"/>
      <c r="AM60" s="256"/>
      <c r="AN60" s="256"/>
      <c r="AO60" s="257"/>
      <c r="AP60" s="234"/>
      <c r="AQ60" s="256"/>
      <c r="AR60" s="256"/>
      <c r="AS60" s="256"/>
      <c r="AT60" s="258"/>
      <c r="AU60" s="259"/>
      <c r="AV60" s="256"/>
      <c r="AW60" s="256"/>
      <c r="AX60" s="256"/>
      <c r="AY60" s="257"/>
      <c r="AZ60" s="234"/>
      <c r="BA60" s="256"/>
      <c r="BB60" s="256"/>
      <c r="BC60" s="256"/>
      <c r="BD60" s="260"/>
      <c r="BE60" s="25"/>
      <c r="BM60" s="391"/>
    </row>
    <row r="61" spans="1:65" ht="42" customHeight="1" x14ac:dyDescent="0.25">
      <c r="A61" s="304" t="s">
        <v>83</v>
      </c>
      <c r="B61" s="337" t="s">
        <v>163</v>
      </c>
      <c r="C61" s="362" t="s">
        <v>178</v>
      </c>
      <c r="D61" s="298">
        <f>SUM(D62:D66)</f>
        <v>252</v>
      </c>
      <c r="E61" s="298">
        <f>SUM(E62,E63,E64,E66)</f>
        <v>118</v>
      </c>
      <c r="F61" s="298">
        <f>SUM(F62:F66)</f>
        <v>370</v>
      </c>
      <c r="G61" s="298">
        <f>SUM(G62:G66)</f>
        <v>274</v>
      </c>
      <c r="H61" s="298">
        <f>SUM(H62:H66)</f>
        <v>0</v>
      </c>
      <c r="I61" s="298">
        <f>SUM(I62:I66)</f>
        <v>132</v>
      </c>
      <c r="J61" s="298">
        <f t="shared" ref="J61:BD61" si="42">SUM(J62:J66)</f>
        <v>74</v>
      </c>
      <c r="K61" s="298">
        <f t="shared" si="42"/>
        <v>58</v>
      </c>
      <c r="L61" s="298">
        <f t="shared" si="42"/>
        <v>0</v>
      </c>
      <c r="M61" s="298">
        <f>SUM(M62:M66)</f>
        <v>216</v>
      </c>
      <c r="N61" s="298">
        <f>SUM(N65:N66)</f>
        <v>8</v>
      </c>
      <c r="O61" s="298">
        <f t="shared" ref="O61" si="43">SUM(O65:O66)</f>
        <v>0</v>
      </c>
      <c r="P61" s="298">
        <f>SUM(P65:P66)</f>
        <v>14</v>
      </c>
      <c r="Q61" s="300">
        <f t="shared" si="42"/>
        <v>0</v>
      </c>
      <c r="R61" s="298">
        <f t="shared" si="42"/>
        <v>0</v>
      </c>
      <c r="S61" s="298">
        <f t="shared" si="42"/>
        <v>0</v>
      </c>
      <c r="T61" s="298">
        <f t="shared" si="42"/>
        <v>0</v>
      </c>
      <c r="U61" s="301">
        <f t="shared" si="42"/>
        <v>0</v>
      </c>
      <c r="V61" s="302">
        <f t="shared" si="42"/>
        <v>0</v>
      </c>
      <c r="W61" s="298">
        <f t="shared" si="42"/>
        <v>0</v>
      </c>
      <c r="X61" s="298">
        <f t="shared" si="42"/>
        <v>0</v>
      </c>
      <c r="Y61" s="298">
        <f t="shared" si="42"/>
        <v>0</v>
      </c>
      <c r="Z61" s="303">
        <f t="shared" si="42"/>
        <v>0</v>
      </c>
      <c r="AA61" s="302">
        <f t="shared" si="42"/>
        <v>72</v>
      </c>
      <c r="AB61" s="298">
        <f t="shared" si="42"/>
        <v>0</v>
      </c>
      <c r="AC61" s="298">
        <f t="shared" si="42"/>
        <v>0</v>
      </c>
      <c r="AD61" s="299">
        <f t="shared" si="42"/>
        <v>4</v>
      </c>
      <c r="AE61" s="301">
        <f t="shared" si="42"/>
        <v>6</v>
      </c>
      <c r="AF61" s="302">
        <f t="shared" si="42"/>
        <v>60</v>
      </c>
      <c r="AG61" s="298">
        <f t="shared" si="42"/>
        <v>0</v>
      </c>
      <c r="AH61" s="298">
        <f t="shared" si="42"/>
        <v>216</v>
      </c>
      <c r="AI61" s="298">
        <f t="shared" si="42"/>
        <v>4</v>
      </c>
      <c r="AJ61" s="303">
        <f t="shared" si="42"/>
        <v>8</v>
      </c>
      <c r="AK61" s="268">
        <f t="shared" si="42"/>
        <v>0</v>
      </c>
      <c r="AL61" s="269">
        <f t="shared" si="42"/>
        <v>0</v>
      </c>
      <c r="AM61" s="269">
        <f t="shared" si="42"/>
        <v>0</v>
      </c>
      <c r="AN61" s="269">
        <f t="shared" si="42"/>
        <v>0</v>
      </c>
      <c r="AO61" s="270">
        <f t="shared" si="42"/>
        <v>0</v>
      </c>
      <c r="AP61" s="271">
        <f t="shared" si="42"/>
        <v>0</v>
      </c>
      <c r="AQ61" s="269">
        <f t="shared" si="42"/>
        <v>0</v>
      </c>
      <c r="AR61" s="269">
        <f t="shared" si="42"/>
        <v>0</v>
      </c>
      <c r="AS61" s="269">
        <f t="shared" si="42"/>
        <v>0</v>
      </c>
      <c r="AT61" s="272">
        <f t="shared" si="42"/>
        <v>0</v>
      </c>
      <c r="AU61" s="273">
        <f t="shared" si="42"/>
        <v>0</v>
      </c>
      <c r="AV61" s="269">
        <f t="shared" si="42"/>
        <v>0</v>
      </c>
      <c r="AW61" s="269">
        <f t="shared" si="42"/>
        <v>0</v>
      </c>
      <c r="AX61" s="269">
        <f t="shared" si="42"/>
        <v>0</v>
      </c>
      <c r="AY61" s="270">
        <f t="shared" si="42"/>
        <v>0</v>
      </c>
      <c r="AZ61" s="271">
        <f t="shared" si="42"/>
        <v>0</v>
      </c>
      <c r="BA61" s="269">
        <f t="shared" si="42"/>
        <v>0</v>
      </c>
      <c r="BB61" s="269">
        <f t="shared" si="42"/>
        <v>0</v>
      </c>
      <c r="BC61" s="269">
        <f t="shared" si="42"/>
        <v>0</v>
      </c>
      <c r="BD61" s="409">
        <f t="shared" si="42"/>
        <v>0</v>
      </c>
      <c r="BE61" s="25"/>
      <c r="BM61" s="391"/>
    </row>
    <row r="62" spans="1:65" ht="31.5" customHeight="1" x14ac:dyDescent="0.25">
      <c r="A62" s="338" t="s">
        <v>84</v>
      </c>
      <c r="B62" s="309" t="s">
        <v>164</v>
      </c>
      <c r="C62" s="360" t="s">
        <v>141</v>
      </c>
      <c r="D62" s="10">
        <v>72</v>
      </c>
      <c r="E62" s="11">
        <f>F62-D62</f>
        <v>70</v>
      </c>
      <c r="F62" s="4">
        <f>H62+I62+M62+N62+P62</f>
        <v>142</v>
      </c>
      <c r="G62" s="15">
        <v>58</v>
      </c>
      <c r="H62" s="4">
        <f t="shared" si="25"/>
        <v>0</v>
      </c>
      <c r="I62" s="4">
        <f t="shared" si="26"/>
        <v>132</v>
      </c>
      <c r="J62" s="4">
        <f>I62-K62-L62</f>
        <v>74</v>
      </c>
      <c r="K62" s="118">
        <v>58</v>
      </c>
      <c r="L62" s="6"/>
      <c r="M62" s="6"/>
      <c r="N62" s="315">
        <f>T62+Y62+AD62+AI62+AN62+AS62+AX62+BC62</f>
        <v>4</v>
      </c>
      <c r="O62" s="6">
        <f t="shared" ref="O62" si="44">R62+W62+AB62+AG62</f>
        <v>0</v>
      </c>
      <c r="P62" s="315">
        <f>U62+Z62+AE62+AJ62+AO62+AT62+AY62+BD62</f>
        <v>6</v>
      </c>
      <c r="Q62" s="155"/>
      <c r="R62" s="7"/>
      <c r="S62" s="6"/>
      <c r="T62" s="16"/>
      <c r="U62" s="142"/>
      <c r="V62" s="92"/>
      <c r="W62" s="7"/>
      <c r="X62" s="175"/>
      <c r="Y62" s="121"/>
      <c r="Z62" s="100"/>
      <c r="AA62" s="96">
        <v>72</v>
      </c>
      <c r="AB62" s="7"/>
      <c r="AC62" s="6"/>
      <c r="AD62" s="124">
        <v>4</v>
      </c>
      <c r="AE62" s="146">
        <v>6</v>
      </c>
      <c r="AF62" s="352">
        <v>60</v>
      </c>
      <c r="AG62" s="7"/>
      <c r="AH62" s="175"/>
      <c r="AI62" s="121"/>
      <c r="AJ62" s="100"/>
      <c r="AK62" s="233"/>
      <c r="AL62" s="256"/>
      <c r="AM62" s="256"/>
      <c r="AN62" s="256"/>
      <c r="AO62" s="257"/>
      <c r="AP62" s="234"/>
      <c r="AQ62" s="256"/>
      <c r="AR62" s="256"/>
      <c r="AS62" s="256"/>
      <c r="AT62" s="258"/>
      <c r="AU62" s="259"/>
      <c r="AV62" s="256"/>
      <c r="AW62" s="256"/>
      <c r="AX62" s="256"/>
      <c r="AY62" s="257"/>
      <c r="AZ62" s="234"/>
      <c r="BA62" s="256"/>
      <c r="BB62" s="256"/>
      <c r="BC62" s="256"/>
      <c r="BD62" s="260"/>
      <c r="BE62" s="25"/>
      <c r="BM62" s="391"/>
    </row>
    <row r="63" spans="1:65" ht="20.100000000000001" customHeight="1" x14ac:dyDescent="0.25">
      <c r="A63" s="332" t="s">
        <v>85</v>
      </c>
      <c r="B63" s="333" t="s">
        <v>79</v>
      </c>
      <c r="C63" s="393" t="s">
        <v>211</v>
      </c>
      <c r="D63" s="291">
        <v>108</v>
      </c>
      <c r="E63" s="291">
        <f t="shared" ref="E63:E66" si="45">F63-D63</f>
        <v>0</v>
      </c>
      <c r="F63" s="15">
        <f>H63+I63+M63+N63+P63</f>
        <v>108</v>
      </c>
      <c r="G63" s="15">
        <v>108</v>
      </c>
      <c r="H63" s="15">
        <f t="shared" si="25"/>
        <v>0</v>
      </c>
      <c r="I63" s="15">
        <f t="shared" si="26"/>
        <v>0</v>
      </c>
      <c r="J63" s="15">
        <f>I63-K63-L63</f>
        <v>0</v>
      </c>
      <c r="K63" s="15"/>
      <c r="L63" s="15"/>
      <c r="M63" s="15">
        <f>S63+X63+AC63+AH63+AM63+AR63+AW63+BB63</f>
        <v>108</v>
      </c>
      <c r="N63" s="15">
        <f>T63+Y63+AD63+AI63+AN63+AS63</f>
        <v>0</v>
      </c>
      <c r="O63" s="15">
        <v>0</v>
      </c>
      <c r="P63" s="15">
        <f>U63+Z63+AE63+AJ63+AO63+AT63</f>
        <v>0</v>
      </c>
      <c r="Q63" s="293"/>
      <c r="R63" s="15"/>
      <c r="S63" s="15"/>
      <c r="T63" s="15"/>
      <c r="U63" s="294"/>
      <c r="V63" s="295"/>
      <c r="W63" s="15"/>
      <c r="X63" s="292"/>
      <c r="Y63" s="292"/>
      <c r="Z63" s="296"/>
      <c r="AA63" s="295"/>
      <c r="AB63" s="15"/>
      <c r="AC63" s="15"/>
      <c r="AD63" s="292"/>
      <c r="AE63" s="294"/>
      <c r="AF63" s="295"/>
      <c r="AG63" s="15"/>
      <c r="AH63" s="124">
        <v>108</v>
      </c>
      <c r="AI63" s="292"/>
      <c r="AJ63" s="296"/>
      <c r="AK63" s="233"/>
      <c r="AL63" s="256"/>
      <c r="AM63" s="256"/>
      <c r="AN63" s="256"/>
      <c r="AO63" s="257"/>
      <c r="AP63" s="234"/>
      <c r="AQ63" s="256"/>
      <c r="AR63" s="256"/>
      <c r="AS63" s="256"/>
      <c r="AT63" s="258"/>
      <c r="AU63" s="259"/>
      <c r="AV63" s="256"/>
      <c r="AW63" s="256"/>
      <c r="AX63" s="256"/>
      <c r="AY63" s="257"/>
      <c r="AZ63" s="234"/>
      <c r="BA63" s="256"/>
      <c r="BB63" s="256"/>
      <c r="BC63" s="256"/>
      <c r="BD63" s="260"/>
      <c r="BE63" s="25"/>
      <c r="BM63" s="391"/>
    </row>
    <row r="64" spans="1:65" ht="20.100000000000001" customHeight="1" x14ac:dyDescent="0.25">
      <c r="A64" s="332" t="s">
        <v>86</v>
      </c>
      <c r="B64" s="333" t="s">
        <v>107</v>
      </c>
      <c r="C64" s="393" t="s">
        <v>211</v>
      </c>
      <c r="D64" s="291">
        <v>72</v>
      </c>
      <c r="E64" s="291">
        <f t="shared" si="45"/>
        <v>36</v>
      </c>
      <c r="F64" s="15">
        <f>H64+I64+M64+N64+P64</f>
        <v>108</v>
      </c>
      <c r="G64" s="15">
        <v>108</v>
      </c>
      <c r="H64" s="15">
        <f t="shared" si="25"/>
        <v>0</v>
      </c>
      <c r="I64" s="15">
        <f t="shared" si="26"/>
        <v>0</v>
      </c>
      <c r="J64" s="15">
        <f>I64-K64-L64</f>
        <v>0</v>
      </c>
      <c r="K64" s="15"/>
      <c r="L64" s="15"/>
      <c r="M64" s="15">
        <f>S64+X64+AC64+AH64+AM64+AR64+AW64+BB64</f>
        <v>108</v>
      </c>
      <c r="N64" s="15">
        <f>T64+Y64+AD64+AI64+AN64+AS64</f>
        <v>0</v>
      </c>
      <c r="O64" s="15">
        <v>0</v>
      </c>
      <c r="P64" s="15">
        <f>U64+Z64+AE64+AJ64+AO64+AT64</f>
        <v>0</v>
      </c>
      <c r="Q64" s="293"/>
      <c r="R64" s="15"/>
      <c r="S64" s="15"/>
      <c r="T64" s="15"/>
      <c r="U64" s="294"/>
      <c r="V64" s="295"/>
      <c r="W64" s="15"/>
      <c r="X64" s="292"/>
      <c r="Y64" s="292"/>
      <c r="Z64" s="296"/>
      <c r="AA64" s="295"/>
      <c r="AB64" s="15"/>
      <c r="AC64" s="15"/>
      <c r="AD64" s="292"/>
      <c r="AE64" s="294"/>
      <c r="AF64" s="295"/>
      <c r="AG64" s="15"/>
      <c r="AH64" s="124">
        <v>108</v>
      </c>
      <c r="AI64" s="292"/>
      <c r="AJ64" s="296"/>
      <c r="AK64" s="233"/>
      <c r="AL64" s="256"/>
      <c r="AM64" s="256"/>
      <c r="AN64" s="256"/>
      <c r="AO64" s="257"/>
      <c r="AP64" s="234"/>
      <c r="AQ64" s="256"/>
      <c r="AR64" s="256"/>
      <c r="AS64" s="256"/>
      <c r="AT64" s="258"/>
      <c r="AU64" s="259"/>
      <c r="AV64" s="256"/>
      <c r="AW64" s="256"/>
      <c r="AX64" s="256"/>
      <c r="AY64" s="257"/>
      <c r="AZ64" s="234"/>
      <c r="BA64" s="256"/>
      <c r="BB64" s="256"/>
      <c r="BC64" s="256"/>
      <c r="BD64" s="260"/>
      <c r="BE64" s="25"/>
      <c r="BM64" s="391"/>
    </row>
    <row r="65" spans="1:65" ht="18.75" customHeight="1" x14ac:dyDescent="0.25">
      <c r="A65" s="108" t="s">
        <v>27</v>
      </c>
      <c r="B65" s="109" t="s">
        <v>115</v>
      </c>
      <c r="C65" s="363"/>
      <c r="D65" s="286"/>
      <c r="E65" s="11">
        <f t="shared" si="45"/>
        <v>0</v>
      </c>
      <c r="F65" s="4"/>
      <c r="G65" s="15"/>
      <c r="H65" s="4"/>
      <c r="I65" s="4"/>
      <c r="J65" s="4"/>
      <c r="K65" s="6"/>
      <c r="L65" s="6"/>
      <c r="M65" s="6"/>
      <c r="N65" s="313">
        <f>SUM(N62:N64)</f>
        <v>4</v>
      </c>
      <c r="O65" s="313">
        <f>SUM(O62:O64)</f>
        <v>0</v>
      </c>
      <c r="P65" s="313">
        <f>SUM(P62:P64)</f>
        <v>6</v>
      </c>
      <c r="Q65" s="155"/>
      <c r="R65" s="7"/>
      <c r="S65" s="6"/>
      <c r="T65" s="16"/>
      <c r="U65" s="142"/>
      <c r="V65" s="92"/>
      <c r="W65" s="7"/>
      <c r="X65" s="175"/>
      <c r="Y65" s="121"/>
      <c r="Z65" s="100"/>
      <c r="AA65" s="234"/>
      <c r="AB65" s="7"/>
      <c r="AC65" s="6"/>
      <c r="AD65" s="121"/>
      <c r="AE65" s="142"/>
      <c r="AF65" s="234"/>
      <c r="AG65" s="7"/>
      <c r="AH65" s="175"/>
      <c r="AI65" s="121"/>
      <c r="AJ65" s="100"/>
      <c r="AK65" s="233"/>
      <c r="AL65" s="256"/>
      <c r="AM65" s="256"/>
      <c r="AN65" s="256"/>
      <c r="AO65" s="257"/>
      <c r="AP65" s="234"/>
      <c r="AQ65" s="256"/>
      <c r="AR65" s="256"/>
      <c r="AS65" s="256"/>
      <c r="AT65" s="258"/>
      <c r="AU65" s="259"/>
      <c r="AV65" s="256"/>
      <c r="AW65" s="256"/>
      <c r="AX65" s="256"/>
      <c r="AY65" s="257"/>
      <c r="AZ65" s="234"/>
      <c r="BA65" s="256"/>
      <c r="BB65" s="256"/>
      <c r="BC65" s="256"/>
      <c r="BD65" s="260"/>
      <c r="BE65" s="25"/>
      <c r="BM65" s="391"/>
    </row>
    <row r="66" spans="1:65" ht="17.25" customHeight="1" x14ac:dyDescent="0.25">
      <c r="A66" s="48" t="s">
        <v>87</v>
      </c>
      <c r="B66" s="2" t="s">
        <v>82</v>
      </c>
      <c r="C66" s="365" t="s">
        <v>155</v>
      </c>
      <c r="D66" s="286"/>
      <c r="E66" s="11">
        <f t="shared" si="45"/>
        <v>12</v>
      </c>
      <c r="F66" s="4">
        <f>H66+I66+M66+N66+P66</f>
        <v>12</v>
      </c>
      <c r="G66" s="15"/>
      <c r="H66" s="4">
        <f t="shared" si="25"/>
        <v>0</v>
      </c>
      <c r="I66" s="4">
        <f t="shared" si="26"/>
        <v>0</v>
      </c>
      <c r="J66" s="4">
        <f>I66-K66-L66</f>
        <v>0</v>
      </c>
      <c r="K66" s="6"/>
      <c r="L66" s="6"/>
      <c r="M66" s="6"/>
      <c r="N66" s="202">
        <f>T66+Y66+AD66+AI66+AN66+AS66+AX66+BC66</f>
        <v>4</v>
      </c>
      <c r="O66" s="202">
        <v>0</v>
      </c>
      <c r="P66" s="202">
        <f>U66+Z66+AE66+AJ66+AO66+AT66+AY66+BD66</f>
        <v>8</v>
      </c>
      <c r="Q66" s="155"/>
      <c r="R66" s="7"/>
      <c r="S66" s="6"/>
      <c r="T66" s="16"/>
      <c r="U66" s="142"/>
      <c r="V66" s="92"/>
      <c r="W66" s="7"/>
      <c r="X66" s="175"/>
      <c r="Y66" s="121"/>
      <c r="Z66" s="100"/>
      <c r="AA66" s="92"/>
      <c r="AB66" s="7"/>
      <c r="AC66" s="6"/>
      <c r="AD66" s="121"/>
      <c r="AE66" s="142"/>
      <c r="AF66" s="92"/>
      <c r="AG66" s="7"/>
      <c r="AH66" s="175"/>
      <c r="AI66" s="368">
        <v>4</v>
      </c>
      <c r="AJ66" s="105">
        <v>8</v>
      </c>
      <c r="AK66" s="233"/>
      <c r="AL66" s="256"/>
      <c r="AM66" s="256"/>
      <c r="AN66" s="256"/>
      <c r="AO66" s="257"/>
      <c r="AP66" s="234"/>
      <c r="AQ66" s="256"/>
      <c r="AR66" s="256"/>
      <c r="AS66" s="256"/>
      <c r="AT66" s="258"/>
      <c r="AU66" s="259"/>
      <c r="AV66" s="256"/>
      <c r="AW66" s="256"/>
      <c r="AX66" s="256"/>
      <c r="AY66" s="257"/>
      <c r="AZ66" s="234"/>
      <c r="BA66" s="256"/>
      <c r="BB66" s="256"/>
      <c r="BC66" s="256"/>
      <c r="BD66" s="260"/>
      <c r="BE66" s="25"/>
      <c r="BM66" s="391"/>
    </row>
    <row r="67" spans="1:65" ht="31.5" x14ac:dyDescent="0.25">
      <c r="A67" s="335" t="s">
        <v>88</v>
      </c>
      <c r="B67" s="331" t="s">
        <v>165</v>
      </c>
      <c r="C67" s="362" t="s">
        <v>179</v>
      </c>
      <c r="D67" s="298">
        <f>SUM(D68:D72)</f>
        <v>200</v>
      </c>
      <c r="E67" s="298">
        <f>SUM(E68,E69,E70,E72)</f>
        <v>64</v>
      </c>
      <c r="F67" s="298">
        <f t="shared" ref="F67:M67" si="46">SUM(F68:F72)</f>
        <v>264</v>
      </c>
      <c r="G67" s="298">
        <f t="shared" si="46"/>
        <v>206</v>
      </c>
      <c r="H67" s="298">
        <f t="shared" si="46"/>
        <v>0</v>
      </c>
      <c r="I67" s="298">
        <f t="shared" si="46"/>
        <v>108</v>
      </c>
      <c r="J67" s="298">
        <f t="shared" si="46"/>
        <v>46</v>
      </c>
      <c r="K67" s="298">
        <f t="shared" si="46"/>
        <v>62</v>
      </c>
      <c r="L67" s="298">
        <f t="shared" si="46"/>
        <v>0</v>
      </c>
      <c r="M67" s="298">
        <f t="shared" si="46"/>
        <v>144</v>
      </c>
      <c r="N67" s="298">
        <f>SUM(N71:N72)</f>
        <v>4</v>
      </c>
      <c r="O67" s="298">
        <f>SUM(O71:O72)</f>
        <v>0</v>
      </c>
      <c r="P67" s="298">
        <f>SUM(P71:P72)</f>
        <v>8</v>
      </c>
      <c r="Q67" s="300">
        <f t="shared" ref="Q67:BD67" si="47">SUM(Q68:Q72)</f>
        <v>0</v>
      </c>
      <c r="R67" s="298">
        <f t="shared" si="47"/>
        <v>0</v>
      </c>
      <c r="S67" s="298">
        <f t="shared" si="47"/>
        <v>0</v>
      </c>
      <c r="T67" s="298">
        <f t="shared" si="47"/>
        <v>0</v>
      </c>
      <c r="U67" s="301">
        <f t="shared" si="47"/>
        <v>0</v>
      </c>
      <c r="V67" s="302">
        <f t="shared" si="47"/>
        <v>0</v>
      </c>
      <c r="W67" s="298">
        <f t="shared" si="47"/>
        <v>0</v>
      </c>
      <c r="X67" s="298">
        <f t="shared" si="47"/>
        <v>0</v>
      </c>
      <c r="Y67" s="298">
        <f t="shared" si="47"/>
        <v>0</v>
      </c>
      <c r="Z67" s="303">
        <f t="shared" si="47"/>
        <v>0</v>
      </c>
      <c r="AA67" s="302">
        <f t="shared" si="47"/>
        <v>0</v>
      </c>
      <c r="AB67" s="298">
        <f t="shared" si="47"/>
        <v>0</v>
      </c>
      <c r="AC67" s="298">
        <f t="shared" si="47"/>
        <v>0</v>
      </c>
      <c r="AD67" s="299">
        <f t="shared" si="47"/>
        <v>0</v>
      </c>
      <c r="AE67" s="301">
        <f t="shared" si="47"/>
        <v>0</v>
      </c>
      <c r="AF67" s="302">
        <f t="shared" si="47"/>
        <v>108</v>
      </c>
      <c r="AG67" s="298">
        <f t="shared" si="47"/>
        <v>0</v>
      </c>
      <c r="AH67" s="298">
        <f t="shared" si="47"/>
        <v>144</v>
      </c>
      <c r="AI67" s="298">
        <f t="shared" si="47"/>
        <v>4</v>
      </c>
      <c r="AJ67" s="303">
        <f t="shared" si="47"/>
        <v>8</v>
      </c>
      <c r="AK67" s="268">
        <f t="shared" si="47"/>
        <v>0</v>
      </c>
      <c r="AL67" s="269">
        <f t="shared" si="47"/>
        <v>0</v>
      </c>
      <c r="AM67" s="269">
        <f t="shared" si="47"/>
        <v>0</v>
      </c>
      <c r="AN67" s="269">
        <f t="shared" si="47"/>
        <v>0</v>
      </c>
      <c r="AO67" s="270">
        <f t="shared" si="47"/>
        <v>0</v>
      </c>
      <c r="AP67" s="271">
        <f t="shared" si="47"/>
        <v>0</v>
      </c>
      <c r="AQ67" s="269">
        <f t="shared" si="47"/>
        <v>0</v>
      </c>
      <c r="AR67" s="269">
        <f t="shared" si="47"/>
        <v>0</v>
      </c>
      <c r="AS67" s="269">
        <f t="shared" si="47"/>
        <v>0</v>
      </c>
      <c r="AT67" s="272">
        <f t="shared" si="47"/>
        <v>0</v>
      </c>
      <c r="AU67" s="273">
        <f t="shared" si="47"/>
        <v>0</v>
      </c>
      <c r="AV67" s="269">
        <f t="shared" si="47"/>
        <v>0</v>
      </c>
      <c r="AW67" s="269">
        <f t="shared" si="47"/>
        <v>0</v>
      </c>
      <c r="AX67" s="269">
        <f t="shared" si="47"/>
        <v>0</v>
      </c>
      <c r="AY67" s="270">
        <f t="shared" si="47"/>
        <v>0</v>
      </c>
      <c r="AZ67" s="271">
        <f t="shared" si="47"/>
        <v>0</v>
      </c>
      <c r="BA67" s="269">
        <f t="shared" si="47"/>
        <v>0</v>
      </c>
      <c r="BB67" s="269">
        <f t="shared" si="47"/>
        <v>0</v>
      </c>
      <c r="BC67" s="269">
        <f t="shared" si="47"/>
        <v>0</v>
      </c>
      <c r="BD67" s="409">
        <f t="shared" si="47"/>
        <v>0</v>
      </c>
      <c r="BE67" s="25"/>
      <c r="BM67" s="391"/>
    </row>
    <row r="68" spans="1:65" ht="35.25" customHeight="1" x14ac:dyDescent="0.25">
      <c r="A68" s="334" t="s">
        <v>89</v>
      </c>
      <c r="B68" s="311" t="s">
        <v>166</v>
      </c>
      <c r="C68" s="363" t="s">
        <v>49</v>
      </c>
      <c r="D68" s="10">
        <v>56</v>
      </c>
      <c r="E68" s="11">
        <f>F68-D68</f>
        <v>52</v>
      </c>
      <c r="F68" s="4">
        <f>H68+I68+M68+N68+P68</f>
        <v>108</v>
      </c>
      <c r="G68" s="15">
        <v>62</v>
      </c>
      <c r="H68" s="4">
        <f t="shared" si="25"/>
        <v>0</v>
      </c>
      <c r="I68" s="4">
        <f t="shared" si="26"/>
        <v>108</v>
      </c>
      <c r="J68" s="4">
        <f>I68-K68-L68</f>
        <v>46</v>
      </c>
      <c r="K68" s="118">
        <v>62</v>
      </c>
      <c r="L68" s="6"/>
      <c r="M68" s="6"/>
      <c r="N68" s="6">
        <f>T68+Y68+AD68+AI68+AN68+AS68+AX68+BC68</f>
        <v>0</v>
      </c>
      <c r="O68" s="6">
        <f t="shared" ref="O68" si="48">R68+W68+AB68+AG68</f>
        <v>0</v>
      </c>
      <c r="P68" s="6">
        <f>U68+Z68+AE68+AJ68+AO68+AT68+AY68+BD68</f>
        <v>0</v>
      </c>
      <c r="Q68" s="155"/>
      <c r="R68" s="7"/>
      <c r="S68" s="6"/>
      <c r="T68" s="16"/>
      <c r="U68" s="142"/>
      <c r="V68" s="92"/>
      <c r="W68" s="7"/>
      <c r="X68" s="175"/>
      <c r="Y68" s="121"/>
      <c r="Z68" s="100"/>
      <c r="AA68" s="234"/>
      <c r="AB68" s="7"/>
      <c r="AC68" s="6"/>
      <c r="AD68" s="121"/>
      <c r="AE68" s="142"/>
      <c r="AF68" s="352">
        <v>108</v>
      </c>
      <c r="AG68" s="7"/>
      <c r="AH68" s="175"/>
      <c r="AI68" s="121"/>
      <c r="AJ68" s="100"/>
      <c r="AK68" s="233"/>
      <c r="AL68" s="256"/>
      <c r="AM68" s="256"/>
      <c r="AN68" s="256"/>
      <c r="AO68" s="257"/>
      <c r="AP68" s="234"/>
      <c r="AQ68" s="256"/>
      <c r="AR68" s="256"/>
      <c r="AS68" s="256"/>
      <c r="AT68" s="258"/>
      <c r="AU68" s="259"/>
      <c r="AV68" s="256"/>
      <c r="AW68" s="256"/>
      <c r="AX68" s="256"/>
      <c r="AY68" s="257"/>
      <c r="AZ68" s="234"/>
      <c r="BA68" s="256"/>
      <c r="BB68" s="256"/>
      <c r="BC68" s="256"/>
      <c r="BD68" s="260"/>
      <c r="BE68" s="25"/>
      <c r="BM68" s="391"/>
    </row>
    <row r="69" spans="1:65" ht="20.100000000000001" customHeight="1" x14ac:dyDescent="0.25">
      <c r="A69" s="332" t="s">
        <v>90</v>
      </c>
      <c r="B69" s="333" t="s">
        <v>79</v>
      </c>
      <c r="C69" s="393" t="s">
        <v>212</v>
      </c>
      <c r="D69" s="291">
        <v>72</v>
      </c>
      <c r="E69" s="291">
        <f t="shared" ref="E69:E72" si="49">F69-D69</f>
        <v>0</v>
      </c>
      <c r="F69" s="15">
        <f>H69+I69+M69+N69+P69</f>
        <v>72</v>
      </c>
      <c r="G69" s="15">
        <v>72</v>
      </c>
      <c r="H69" s="15">
        <f t="shared" si="25"/>
        <v>0</v>
      </c>
      <c r="I69" s="15">
        <f t="shared" si="26"/>
        <v>0</v>
      </c>
      <c r="J69" s="15">
        <f>I69-K69-L69</f>
        <v>0</v>
      </c>
      <c r="K69" s="15"/>
      <c r="L69" s="15"/>
      <c r="M69" s="15">
        <f>S69+X69+AC69+AH69+AM69+AR69+AW69+BB69</f>
        <v>72</v>
      </c>
      <c r="N69" s="15">
        <f>T69+Y69+AD69+AI69+AN69+AS69</f>
        <v>0</v>
      </c>
      <c r="O69" s="15">
        <v>0</v>
      </c>
      <c r="P69" s="15">
        <f>U69+Z69+AE69+AJ69+AO69+AT69</f>
        <v>0</v>
      </c>
      <c r="Q69" s="293"/>
      <c r="R69" s="15"/>
      <c r="S69" s="15"/>
      <c r="T69" s="15"/>
      <c r="U69" s="294"/>
      <c r="V69" s="295"/>
      <c r="W69" s="15"/>
      <c r="X69" s="292"/>
      <c r="Y69" s="292"/>
      <c r="Z69" s="296"/>
      <c r="AA69" s="295"/>
      <c r="AB69" s="15"/>
      <c r="AC69" s="15"/>
      <c r="AD69" s="292"/>
      <c r="AE69" s="294"/>
      <c r="AF69" s="295"/>
      <c r="AG69" s="15"/>
      <c r="AH69" s="367">
        <v>72</v>
      </c>
      <c r="AI69" s="292"/>
      <c r="AJ69" s="296"/>
      <c r="AK69" s="233"/>
      <c r="AL69" s="256"/>
      <c r="AM69" s="256"/>
      <c r="AN69" s="256"/>
      <c r="AO69" s="257"/>
      <c r="AP69" s="234"/>
      <c r="AQ69" s="256"/>
      <c r="AR69" s="256"/>
      <c r="AS69" s="256"/>
      <c r="AT69" s="258"/>
      <c r="AU69" s="259"/>
      <c r="AV69" s="256"/>
      <c r="AW69" s="256"/>
      <c r="AX69" s="256"/>
      <c r="AY69" s="257"/>
      <c r="AZ69" s="234"/>
      <c r="BA69" s="256"/>
      <c r="BB69" s="256"/>
      <c r="BC69" s="256"/>
      <c r="BD69" s="260"/>
      <c r="BE69" s="25"/>
      <c r="BM69" s="391"/>
    </row>
    <row r="70" spans="1:65" ht="20.100000000000001" customHeight="1" x14ac:dyDescent="0.25">
      <c r="A70" s="332" t="s">
        <v>92</v>
      </c>
      <c r="B70" s="333" t="s">
        <v>107</v>
      </c>
      <c r="C70" s="393" t="s">
        <v>212</v>
      </c>
      <c r="D70" s="291">
        <v>72</v>
      </c>
      <c r="E70" s="291">
        <f t="shared" si="49"/>
        <v>0</v>
      </c>
      <c r="F70" s="15">
        <f>H70+I70+M70+N70+P70</f>
        <v>72</v>
      </c>
      <c r="G70" s="15">
        <v>72</v>
      </c>
      <c r="H70" s="15">
        <f t="shared" si="25"/>
        <v>0</v>
      </c>
      <c r="I70" s="15">
        <f t="shared" si="26"/>
        <v>0</v>
      </c>
      <c r="J70" s="15">
        <f>I70-K70-L70</f>
        <v>0</v>
      </c>
      <c r="K70" s="15"/>
      <c r="L70" s="15"/>
      <c r="M70" s="15">
        <f>S70+X70+AC70+AH70+AM70+AR70+AW70+BB70</f>
        <v>72</v>
      </c>
      <c r="N70" s="15">
        <f>T70+Y70+AD70+AI70+AN70+AS70</f>
        <v>0</v>
      </c>
      <c r="O70" s="15">
        <v>0</v>
      </c>
      <c r="P70" s="15">
        <f>U70+Z70+AE70+AJ70+AO70+AT70</f>
        <v>0</v>
      </c>
      <c r="Q70" s="293"/>
      <c r="R70" s="15"/>
      <c r="S70" s="15"/>
      <c r="T70" s="15"/>
      <c r="U70" s="294"/>
      <c r="V70" s="295"/>
      <c r="W70" s="15"/>
      <c r="X70" s="292"/>
      <c r="Y70" s="292"/>
      <c r="Z70" s="296"/>
      <c r="AA70" s="295"/>
      <c r="AB70" s="15"/>
      <c r="AC70" s="15"/>
      <c r="AD70" s="292"/>
      <c r="AE70" s="294"/>
      <c r="AF70" s="295"/>
      <c r="AG70" s="15"/>
      <c r="AH70" s="367">
        <v>72</v>
      </c>
      <c r="AI70" s="292"/>
      <c r="AJ70" s="296"/>
      <c r="AK70" s="233"/>
      <c r="AL70" s="256"/>
      <c r="AM70" s="256"/>
      <c r="AN70" s="256"/>
      <c r="AO70" s="257"/>
      <c r="AP70" s="234"/>
      <c r="AQ70" s="256"/>
      <c r="AR70" s="256"/>
      <c r="AS70" s="256"/>
      <c r="AT70" s="258"/>
      <c r="AU70" s="259"/>
      <c r="AV70" s="256"/>
      <c r="AW70" s="256"/>
      <c r="AX70" s="256"/>
      <c r="AY70" s="257"/>
      <c r="AZ70" s="234"/>
      <c r="BA70" s="256"/>
      <c r="BB70" s="256"/>
      <c r="BC70" s="256"/>
      <c r="BD70" s="260"/>
      <c r="BE70" s="25"/>
      <c r="BM70" s="391"/>
    </row>
    <row r="71" spans="1:65" ht="22.5" customHeight="1" x14ac:dyDescent="0.25">
      <c r="A71" s="108" t="s">
        <v>27</v>
      </c>
      <c r="B71" s="109" t="s">
        <v>115</v>
      </c>
      <c r="C71" s="363"/>
      <c r="D71" s="286"/>
      <c r="E71" s="11">
        <f t="shared" si="49"/>
        <v>0</v>
      </c>
      <c r="F71" s="4"/>
      <c r="G71" s="256"/>
      <c r="H71" s="4"/>
      <c r="I71" s="4"/>
      <c r="J71" s="4"/>
      <c r="K71" s="6"/>
      <c r="L71" s="6"/>
      <c r="M71" s="6"/>
      <c r="N71" s="313">
        <f>SUM(N68:N70)</f>
        <v>0</v>
      </c>
      <c r="O71" s="313">
        <f>SUM(O68:O70)</f>
        <v>0</v>
      </c>
      <c r="P71" s="313">
        <f>SUM(P68:P70)</f>
        <v>0</v>
      </c>
      <c r="Q71" s="155"/>
      <c r="R71" s="7"/>
      <c r="S71" s="6"/>
      <c r="T71" s="16"/>
      <c r="U71" s="142"/>
      <c r="V71" s="92"/>
      <c r="W71" s="7"/>
      <c r="X71" s="175"/>
      <c r="Y71" s="121"/>
      <c r="Z71" s="100"/>
      <c r="AA71" s="234"/>
      <c r="AB71" s="7"/>
      <c r="AC71" s="6"/>
      <c r="AD71" s="121"/>
      <c r="AE71" s="142"/>
      <c r="AF71" s="234"/>
      <c r="AG71" s="7"/>
      <c r="AH71" s="175"/>
      <c r="AI71" s="121"/>
      <c r="AJ71" s="100"/>
      <c r="AK71" s="233"/>
      <c r="AL71" s="256"/>
      <c r="AM71" s="256"/>
      <c r="AN71" s="256"/>
      <c r="AO71" s="257"/>
      <c r="AP71" s="234"/>
      <c r="AQ71" s="256"/>
      <c r="AR71" s="256"/>
      <c r="AS71" s="256"/>
      <c r="AT71" s="258"/>
      <c r="AU71" s="259"/>
      <c r="AV71" s="256"/>
      <c r="AW71" s="256"/>
      <c r="AX71" s="256"/>
      <c r="AY71" s="257"/>
      <c r="AZ71" s="234"/>
      <c r="BA71" s="256"/>
      <c r="BB71" s="256"/>
      <c r="BC71" s="256"/>
      <c r="BD71" s="260"/>
      <c r="BE71" s="25"/>
      <c r="BM71" s="391"/>
    </row>
    <row r="72" spans="1:65" ht="21.75" customHeight="1" x14ac:dyDescent="0.25">
      <c r="A72" s="48" t="s">
        <v>127</v>
      </c>
      <c r="B72" s="2" t="s">
        <v>82</v>
      </c>
      <c r="C72" s="365" t="s">
        <v>155</v>
      </c>
      <c r="D72" s="286"/>
      <c r="E72" s="11">
        <f t="shared" si="49"/>
        <v>12</v>
      </c>
      <c r="F72" s="4">
        <f>H72+I72+M72+N72+P72</f>
        <v>12</v>
      </c>
      <c r="G72" s="256"/>
      <c r="H72" s="4">
        <f t="shared" si="25"/>
        <v>0</v>
      </c>
      <c r="I72" s="4">
        <f t="shared" si="26"/>
        <v>0</v>
      </c>
      <c r="J72" s="4">
        <f>I72-K72-L72</f>
        <v>0</v>
      </c>
      <c r="K72" s="6"/>
      <c r="L72" s="6"/>
      <c r="M72" s="6"/>
      <c r="N72" s="202">
        <f>T72+Y72+AD72+AI72+AN72+AS72+AX72+BC72</f>
        <v>4</v>
      </c>
      <c r="O72" s="202">
        <v>0</v>
      </c>
      <c r="P72" s="202">
        <f>U72+Z72+AE72+AJ72+AO72+AT72+AY72+BD72</f>
        <v>8</v>
      </c>
      <c r="Q72" s="155"/>
      <c r="R72" s="7"/>
      <c r="S72" s="6"/>
      <c r="T72" s="16"/>
      <c r="U72" s="142"/>
      <c r="V72" s="92"/>
      <c r="W72" s="7"/>
      <c r="X72" s="175"/>
      <c r="Y72" s="121"/>
      <c r="Z72" s="100"/>
      <c r="AA72" s="92"/>
      <c r="AB72" s="7"/>
      <c r="AC72" s="6"/>
      <c r="AD72" s="121"/>
      <c r="AE72" s="142"/>
      <c r="AF72" s="92"/>
      <c r="AG72" s="7"/>
      <c r="AH72" s="175"/>
      <c r="AI72" s="368">
        <v>4</v>
      </c>
      <c r="AJ72" s="105">
        <v>8</v>
      </c>
      <c r="AK72" s="233"/>
      <c r="AL72" s="256"/>
      <c r="AM72" s="256"/>
      <c r="AN72" s="256"/>
      <c r="AO72" s="257"/>
      <c r="AP72" s="234"/>
      <c r="AQ72" s="256"/>
      <c r="AR72" s="256"/>
      <c r="AS72" s="256"/>
      <c r="AT72" s="258"/>
      <c r="AU72" s="259"/>
      <c r="AV72" s="256"/>
      <c r="AW72" s="256"/>
      <c r="AX72" s="256"/>
      <c r="AY72" s="257"/>
      <c r="AZ72" s="234"/>
      <c r="BA72" s="256"/>
      <c r="BB72" s="256"/>
      <c r="BC72" s="256"/>
      <c r="BD72" s="260"/>
      <c r="BE72" s="25"/>
      <c r="BM72" s="391"/>
    </row>
    <row r="73" spans="1:65" ht="31.5" x14ac:dyDescent="0.25">
      <c r="A73" s="107"/>
      <c r="B73" s="13" t="s">
        <v>200</v>
      </c>
      <c r="C73" s="13"/>
      <c r="D73" s="269">
        <v>144</v>
      </c>
      <c r="E73" s="286"/>
      <c r="F73" s="49">
        <f>N73+O73+P73</f>
        <v>144</v>
      </c>
      <c r="G73" s="250"/>
      <c r="H73" s="50"/>
      <c r="I73" s="50"/>
      <c r="J73" s="50"/>
      <c r="K73" s="50"/>
      <c r="L73" s="50"/>
      <c r="M73" s="49"/>
      <c r="N73" s="49">
        <f>N19+N39</f>
        <v>60</v>
      </c>
      <c r="O73" s="106">
        <f>O19+O39</f>
        <v>6</v>
      </c>
      <c r="P73" s="106">
        <f>P19+P39</f>
        <v>78</v>
      </c>
      <c r="Q73" s="206"/>
      <c r="R73" s="207"/>
      <c r="S73" s="208"/>
      <c r="T73" s="47">
        <f>T19+T39</f>
        <v>0</v>
      </c>
      <c r="U73" s="209">
        <f>U19+U39</f>
        <v>0</v>
      </c>
      <c r="V73" s="210"/>
      <c r="W73" s="207"/>
      <c r="X73" s="208"/>
      <c r="Y73" s="47">
        <f>Y19+Y39</f>
        <v>32</v>
      </c>
      <c r="Z73" s="211">
        <f>Z19+Z39</f>
        <v>36</v>
      </c>
      <c r="AA73" s="210"/>
      <c r="AB73" s="207"/>
      <c r="AC73" s="208"/>
      <c r="AD73" s="122">
        <f>AD19+AD39</f>
        <v>14</v>
      </c>
      <c r="AE73" s="209">
        <f>AE19+AE39</f>
        <v>20</v>
      </c>
      <c r="AF73" s="210"/>
      <c r="AG73" s="207"/>
      <c r="AH73" s="208"/>
      <c r="AI73" s="47">
        <f>AI19+AI39</f>
        <v>14</v>
      </c>
      <c r="AJ73" s="211">
        <f>AJ19+AJ39</f>
        <v>22</v>
      </c>
      <c r="AK73" s="277"/>
      <c r="AL73" s="278"/>
      <c r="AM73" s="278"/>
      <c r="AN73" s="269"/>
      <c r="AO73" s="270"/>
      <c r="AP73" s="279"/>
      <c r="AQ73" s="278"/>
      <c r="AR73" s="278"/>
      <c r="AS73" s="269"/>
      <c r="AT73" s="272"/>
      <c r="AU73" s="280"/>
      <c r="AV73" s="278"/>
      <c r="AW73" s="278"/>
      <c r="AX73" s="269"/>
      <c r="AY73" s="270"/>
      <c r="AZ73" s="279"/>
      <c r="BA73" s="278"/>
      <c r="BB73" s="278"/>
      <c r="BC73" s="269"/>
      <c r="BD73" s="409"/>
      <c r="BE73" s="25"/>
      <c r="BF73" s="19"/>
      <c r="BG73" s="19"/>
      <c r="BM73" s="391"/>
    </row>
    <row r="74" spans="1:65" ht="31.15" customHeight="1" x14ac:dyDescent="0.25">
      <c r="A74" s="448" t="s">
        <v>113</v>
      </c>
      <c r="B74" s="449"/>
      <c r="C74" s="411"/>
      <c r="D74" s="269"/>
      <c r="E74" s="278"/>
      <c r="F74" s="14">
        <f>Q74+V74+AA74+AF74+AK74+AP74+AU74+AZ74</f>
        <v>2225</v>
      </c>
      <c r="G74" s="250"/>
      <c r="H74" s="50"/>
      <c r="I74" s="14"/>
      <c r="J74" s="50"/>
      <c r="K74" s="50"/>
      <c r="L74" s="50"/>
      <c r="M74" s="14"/>
      <c r="N74" s="50"/>
      <c r="O74" s="50"/>
      <c r="P74" s="50"/>
      <c r="Q74" s="213">
        <f>Q19+Q39</f>
        <v>612</v>
      </c>
      <c r="R74" s="207"/>
      <c r="S74" s="208"/>
      <c r="T74" s="214"/>
      <c r="U74" s="215"/>
      <c r="V74" s="216">
        <f>V19+V39</f>
        <v>751</v>
      </c>
      <c r="W74" s="207"/>
      <c r="X74" s="212"/>
      <c r="Y74" s="217"/>
      <c r="Z74" s="218"/>
      <c r="AA74" s="216">
        <f>AA19+AA39</f>
        <v>432</v>
      </c>
      <c r="AB74" s="207"/>
      <c r="AC74" s="208"/>
      <c r="AD74" s="217"/>
      <c r="AE74" s="215"/>
      <c r="AF74" s="216">
        <f>AF19+AF39</f>
        <v>430</v>
      </c>
      <c r="AG74" s="207"/>
      <c r="AH74" s="212"/>
      <c r="AI74" s="217"/>
      <c r="AJ74" s="218"/>
      <c r="AK74" s="268"/>
      <c r="AL74" s="278"/>
      <c r="AM74" s="278"/>
      <c r="AN74" s="278"/>
      <c r="AO74" s="281"/>
      <c r="AP74" s="271"/>
      <c r="AQ74" s="278"/>
      <c r="AR74" s="278"/>
      <c r="AS74" s="278"/>
      <c r="AT74" s="282"/>
      <c r="AU74" s="280"/>
      <c r="AV74" s="278"/>
      <c r="AW74" s="278"/>
      <c r="AX74" s="278"/>
      <c r="AY74" s="281"/>
      <c r="AZ74" s="279"/>
      <c r="BA74" s="278"/>
      <c r="BB74" s="278"/>
      <c r="BC74" s="278"/>
      <c r="BD74" s="283"/>
      <c r="BE74" s="25"/>
      <c r="BF74" s="52"/>
      <c r="BG74" s="52"/>
      <c r="BH74" s="79"/>
      <c r="BM74" s="391"/>
    </row>
    <row r="75" spans="1:65" ht="31.15" customHeight="1" x14ac:dyDescent="0.25">
      <c r="A75" s="448" t="s">
        <v>154</v>
      </c>
      <c r="B75" s="449"/>
      <c r="C75" s="411"/>
      <c r="D75" s="269"/>
      <c r="E75" s="278"/>
      <c r="F75" s="49">
        <f>M77</f>
        <v>540</v>
      </c>
      <c r="G75" s="250"/>
      <c r="H75" s="50"/>
      <c r="I75" s="14"/>
      <c r="J75" s="50"/>
      <c r="K75" s="50"/>
      <c r="L75" s="50"/>
      <c r="M75" s="14"/>
      <c r="N75" s="50"/>
      <c r="O75" s="50"/>
      <c r="P75" s="50"/>
      <c r="Q75" s="213"/>
      <c r="R75" s="207"/>
      <c r="S75" s="49">
        <f>S19+S39</f>
        <v>0</v>
      </c>
      <c r="T75" s="214"/>
      <c r="U75" s="215"/>
      <c r="V75" s="216"/>
      <c r="W75" s="207"/>
      <c r="X75" s="349">
        <f>X19+X39</f>
        <v>36</v>
      </c>
      <c r="Y75" s="217"/>
      <c r="Z75" s="218"/>
      <c r="AA75" s="216"/>
      <c r="AB75" s="207"/>
      <c r="AC75" s="49">
        <f>AC19+AC39</f>
        <v>144</v>
      </c>
      <c r="AD75" s="217"/>
      <c r="AE75" s="215"/>
      <c r="AF75" s="216"/>
      <c r="AG75" s="207"/>
      <c r="AH75" s="348">
        <f>AH19+AH39</f>
        <v>360</v>
      </c>
      <c r="AI75" s="217"/>
      <c r="AJ75" s="218"/>
      <c r="AK75" s="268"/>
      <c r="AL75" s="278"/>
      <c r="AM75" s="278"/>
      <c r="AN75" s="278"/>
      <c r="AO75" s="281"/>
      <c r="AP75" s="271"/>
      <c r="AQ75" s="278"/>
      <c r="AR75" s="278"/>
      <c r="AS75" s="278"/>
      <c r="AT75" s="282"/>
      <c r="AU75" s="280"/>
      <c r="AV75" s="278"/>
      <c r="AW75" s="278"/>
      <c r="AX75" s="278"/>
      <c r="AY75" s="281"/>
      <c r="AZ75" s="279"/>
      <c r="BA75" s="278"/>
      <c r="BB75" s="278"/>
      <c r="BC75" s="278"/>
      <c r="BD75" s="283"/>
      <c r="BE75" s="25"/>
      <c r="BF75" s="52"/>
      <c r="BG75" s="52"/>
      <c r="BH75" s="79"/>
      <c r="BM75" s="391"/>
    </row>
    <row r="76" spans="1:65" x14ac:dyDescent="0.25">
      <c r="A76" s="448" t="s">
        <v>153</v>
      </c>
      <c r="B76" s="449"/>
      <c r="C76" s="411"/>
      <c r="D76" s="269"/>
      <c r="E76" s="278"/>
      <c r="F76" s="106">
        <f>H77-O77</f>
        <v>7</v>
      </c>
      <c r="G76" s="250"/>
      <c r="H76" s="14"/>
      <c r="I76" s="50"/>
      <c r="J76" s="50"/>
      <c r="K76" s="50"/>
      <c r="L76" s="50"/>
      <c r="M76" s="14"/>
      <c r="N76" s="50"/>
      <c r="O76" s="50"/>
      <c r="P76" s="50"/>
      <c r="Q76" s="206"/>
      <c r="R76" s="219">
        <f>R19+R39</f>
        <v>0</v>
      </c>
      <c r="S76" s="106"/>
      <c r="T76" s="214"/>
      <c r="U76" s="215"/>
      <c r="V76" s="216"/>
      <c r="W76" s="219">
        <f>W19+W39</f>
        <v>9</v>
      </c>
      <c r="X76" s="220"/>
      <c r="Y76" s="122"/>
      <c r="Z76" s="218"/>
      <c r="AA76" s="216"/>
      <c r="AB76" s="219">
        <f>AB19+AB39</f>
        <v>2</v>
      </c>
      <c r="AC76" s="106"/>
      <c r="AD76" s="122"/>
      <c r="AE76" s="215"/>
      <c r="AF76" s="216"/>
      <c r="AG76" s="219">
        <f>AG19+AG39</f>
        <v>2</v>
      </c>
      <c r="AH76" s="220"/>
      <c r="AI76" s="122"/>
      <c r="AJ76" s="218"/>
      <c r="AK76" s="268"/>
      <c r="AL76" s="269"/>
      <c r="AM76" s="269"/>
      <c r="AN76" s="269"/>
      <c r="AO76" s="281"/>
      <c r="AP76" s="271"/>
      <c r="AQ76" s="269"/>
      <c r="AR76" s="269"/>
      <c r="AS76" s="269"/>
      <c r="AT76" s="282"/>
      <c r="AU76" s="280"/>
      <c r="AV76" s="278"/>
      <c r="AW76" s="278"/>
      <c r="AX76" s="278"/>
      <c r="AY76" s="281"/>
      <c r="AZ76" s="279"/>
      <c r="BA76" s="278"/>
      <c r="BB76" s="278"/>
      <c r="BC76" s="278"/>
      <c r="BD76" s="283"/>
      <c r="BE76" s="25"/>
      <c r="BF76" s="52"/>
      <c r="BG76" s="52"/>
      <c r="BH76" s="79"/>
      <c r="BM76" s="391"/>
    </row>
    <row r="77" spans="1:65" x14ac:dyDescent="0.25">
      <c r="A77" s="450" t="s">
        <v>93</v>
      </c>
      <c r="B77" s="451"/>
      <c r="C77" s="396" t="s">
        <v>183</v>
      </c>
      <c r="D77" s="269">
        <v>2916</v>
      </c>
      <c r="E77" s="278"/>
      <c r="F77" s="106">
        <f>SUM(F73:F76)</f>
        <v>2916</v>
      </c>
      <c r="G77" s="269">
        <f>G19+G39</f>
        <v>1340</v>
      </c>
      <c r="H77" s="49">
        <f>H19+H39</f>
        <v>13</v>
      </c>
      <c r="I77" s="49">
        <f>I19+I39</f>
        <v>2225</v>
      </c>
      <c r="J77" s="49">
        <f t="shared" ref="J77:P77" si="50">J19+J39</f>
        <v>1081</v>
      </c>
      <c r="K77" s="49">
        <f t="shared" si="50"/>
        <v>1144</v>
      </c>
      <c r="L77" s="49">
        <f t="shared" si="50"/>
        <v>0</v>
      </c>
      <c r="M77" s="49">
        <f t="shared" si="50"/>
        <v>540</v>
      </c>
      <c r="N77" s="49">
        <f t="shared" si="50"/>
        <v>60</v>
      </c>
      <c r="O77" s="49">
        <f t="shared" si="50"/>
        <v>6</v>
      </c>
      <c r="P77" s="49">
        <f t="shared" si="50"/>
        <v>78</v>
      </c>
      <c r="Q77" s="444">
        <f>Q74+R76+S75+T73+U73</f>
        <v>612</v>
      </c>
      <c r="R77" s="442"/>
      <c r="S77" s="442"/>
      <c r="T77" s="442"/>
      <c r="U77" s="445"/>
      <c r="V77" s="441">
        <f>V74+W76+X75+Y73+Z73</f>
        <v>864</v>
      </c>
      <c r="W77" s="442"/>
      <c r="X77" s="442"/>
      <c r="Y77" s="442"/>
      <c r="Z77" s="443"/>
      <c r="AA77" s="444">
        <f>AA74+AB76+AC75+AD73+AE73</f>
        <v>612</v>
      </c>
      <c r="AB77" s="442"/>
      <c r="AC77" s="442"/>
      <c r="AD77" s="442"/>
      <c r="AE77" s="445"/>
      <c r="AF77" s="441">
        <f>AF74+AG76+AH75+AI73+AJ73</f>
        <v>828</v>
      </c>
      <c r="AG77" s="442"/>
      <c r="AH77" s="442"/>
      <c r="AI77" s="442"/>
      <c r="AJ77" s="443"/>
      <c r="AK77" s="427">
        <f>AK74+AL76+AN73+AO73</f>
        <v>0</v>
      </c>
      <c r="AL77" s="428"/>
      <c r="AM77" s="428"/>
      <c r="AN77" s="428"/>
      <c r="AO77" s="429"/>
      <c r="AP77" s="430">
        <f>AP74+AQ76+AS73+AT73</f>
        <v>0</v>
      </c>
      <c r="AQ77" s="428"/>
      <c r="AR77" s="428"/>
      <c r="AS77" s="428"/>
      <c r="AT77" s="431"/>
      <c r="AU77" s="427">
        <f>AU74+AV76+AX73+AY73</f>
        <v>0</v>
      </c>
      <c r="AV77" s="428"/>
      <c r="AW77" s="428"/>
      <c r="AX77" s="428"/>
      <c r="AY77" s="429"/>
      <c r="AZ77" s="430">
        <f>AZ74+BA76+BC73+BD73</f>
        <v>0</v>
      </c>
      <c r="BA77" s="428"/>
      <c r="BB77" s="428"/>
      <c r="BC77" s="428"/>
      <c r="BD77" s="431"/>
      <c r="BE77" s="25"/>
      <c r="BF77" s="52"/>
      <c r="BG77" s="114"/>
      <c r="BH77" s="79"/>
      <c r="BM77" s="391"/>
    </row>
    <row r="78" spans="1:65" ht="42.75" x14ac:dyDescent="0.25">
      <c r="A78" s="53" t="s">
        <v>94</v>
      </c>
      <c r="B78" s="340" t="s">
        <v>167</v>
      </c>
      <c r="C78" s="54"/>
      <c r="D78" s="269">
        <v>36</v>
      </c>
      <c r="E78" s="269">
        <v>0</v>
      </c>
      <c r="F78" s="128">
        <v>36</v>
      </c>
      <c r="G78" s="250"/>
      <c r="H78" s="53"/>
      <c r="I78" s="128"/>
      <c r="J78" s="53"/>
      <c r="K78" s="53"/>
      <c r="L78" s="53"/>
      <c r="M78" s="53"/>
      <c r="N78" s="53"/>
      <c r="O78" s="53"/>
      <c r="P78" s="53"/>
      <c r="Q78" s="159"/>
      <c r="R78" s="51"/>
      <c r="S78" s="50"/>
      <c r="T78" s="16"/>
      <c r="U78" s="145"/>
      <c r="V78" s="410"/>
      <c r="W78" s="51"/>
      <c r="X78" s="174"/>
      <c r="Y78" s="123"/>
      <c r="Z78" s="103"/>
      <c r="AA78" s="410"/>
      <c r="AB78" s="51"/>
      <c r="AC78" s="50"/>
      <c r="AD78" s="123"/>
      <c r="AE78" s="145"/>
      <c r="AF78" s="410"/>
      <c r="AG78" s="51"/>
      <c r="AH78" s="414">
        <v>36</v>
      </c>
      <c r="AI78" s="123"/>
      <c r="AJ78" s="103"/>
      <c r="AK78" s="274"/>
      <c r="AL78" s="275"/>
      <c r="AM78" s="275"/>
      <c r="AN78" s="275"/>
      <c r="AO78" s="276"/>
      <c r="AP78" s="252"/>
      <c r="AQ78" s="250"/>
      <c r="AR78" s="250"/>
      <c r="AS78" s="250"/>
      <c r="AT78" s="253"/>
      <c r="AU78" s="254"/>
      <c r="AV78" s="250"/>
      <c r="AW78" s="250"/>
      <c r="AX78" s="250"/>
      <c r="AY78" s="251"/>
      <c r="AZ78" s="252"/>
      <c r="BA78" s="250"/>
      <c r="BB78" s="250"/>
      <c r="BC78" s="250"/>
      <c r="BD78" s="255"/>
      <c r="BE78" s="25"/>
      <c r="BF78" s="52"/>
      <c r="BG78" s="52"/>
      <c r="BH78" s="79"/>
      <c r="BM78" s="391"/>
    </row>
    <row r="79" spans="1:65" x14ac:dyDescent="0.25">
      <c r="A79" s="446" t="s">
        <v>95</v>
      </c>
      <c r="B79" s="447"/>
      <c r="C79" s="410"/>
      <c r="D79" s="269">
        <v>2952</v>
      </c>
      <c r="E79" s="278"/>
      <c r="F79" s="297">
        <f>SUM(F77:F78)</f>
        <v>2952</v>
      </c>
      <c r="G79" s="250"/>
      <c r="H79" s="14"/>
      <c r="I79" s="14"/>
      <c r="J79" s="14"/>
      <c r="K79" s="14"/>
      <c r="L79" s="14"/>
      <c r="M79" s="14"/>
      <c r="N79" s="14"/>
      <c r="O79" s="14"/>
      <c r="P79" s="14"/>
      <c r="Q79" s="168"/>
      <c r="R79" s="51"/>
      <c r="S79" s="50"/>
      <c r="T79" s="16"/>
      <c r="U79" s="145"/>
      <c r="V79" s="410"/>
      <c r="W79" s="51"/>
      <c r="X79" s="174"/>
      <c r="Y79" s="123"/>
      <c r="Z79" s="103"/>
      <c r="AA79" s="410"/>
      <c r="AB79" s="51"/>
      <c r="AC79" s="50"/>
      <c r="AD79" s="123"/>
      <c r="AE79" s="145"/>
      <c r="AF79" s="410"/>
      <c r="AG79" s="51"/>
      <c r="AH79" s="174"/>
      <c r="AI79" s="123"/>
      <c r="AJ79" s="103"/>
      <c r="AK79" s="274"/>
      <c r="AL79" s="275"/>
      <c r="AM79" s="275"/>
      <c r="AN79" s="275"/>
      <c r="AO79" s="276"/>
      <c r="AP79" s="252"/>
      <c r="AQ79" s="250"/>
      <c r="AR79" s="250"/>
      <c r="AS79" s="250"/>
      <c r="AT79" s="253"/>
      <c r="AU79" s="254"/>
      <c r="AV79" s="250"/>
      <c r="AW79" s="250"/>
      <c r="AX79" s="250"/>
      <c r="AY79" s="251"/>
      <c r="AZ79" s="252"/>
      <c r="BA79" s="250"/>
      <c r="BB79" s="250"/>
      <c r="BC79" s="250"/>
      <c r="BD79" s="255"/>
      <c r="BE79" s="25"/>
      <c r="BF79" s="52"/>
      <c r="BG79" s="52"/>
      <c r="BH79" s="52"/>
      <c r="BM79" s="391"/>
    </row>
    <row r="80" spans="1:65" hidden="1" x14ac:dyDescent="0.25">
      <c r="A80" s="58"/>
      <c r="B80" s="59"/>
      <c r="C80" s="80"/>
      <c r="D80" s="82"/>
      <c r="E80" s="83"/>
      <c r="F80" s="65"/>
      <c r="G80" s="65"/>
      <c r="H80" s="84"/>
      <c r="I80" s="85"/>
      <c r="J80" s="60"/>
      <c r="K80" s="61"/>
      <c r="L80" s="61"/>
      <c r="M80" s="61"/>
      <c r="N80" s="61" t="s">
        <v>108</v>
      </c>
      <c r="O80" s="61"/>
      <c r="P80" s="62"/>
      <c r="Q80" s="160">
        <v>16</v>
      </c>
      <c r="R80" s="55"/>
      <c r="S80" s="14"/>
      <c r="T80" s="16"/>
      <c r="U80" s="146"/>
      <c r="V80" s="62">
        <v>23</v>
      </c>
      <c r="W80" s="55"/>
      <c r="X80" s="414"/>
      <c r="Y80" s="124"/>
      <c r="Z80" s="104"/>
      <c r="AA80" s="62">
        <v>16</v>
      </c>
      <c r="AB80" s="55"/>
      <c r="AC80" s="14"/>
      <c r="AD80" s="124"/>
      <c r="AE80" s="146"/>
      <c r="AF80" s="62">
        <v>16</v>
      </c>
      <c r="AG80" s="55"/>
      <c r="AH80" s="414"/>
      <c r="AI80" s="124"/>
      <c r="AJ80" s="104"/>
      <c r="AK80" s="249">
        <v>17</v>
      </c>
      <c r="AL80" s="250"/>
      <c r="AM80" s="250"/>
      <c r="AN80" s="250"/>
      <c r="AO80" s="251"/>
      <c r="AP80" s="252">
        <v>5</v>
      </c>
      <c r="AQ80" s="250"/>
      <c r="AR80" s="250"/>
      <c r="AS80" s="250"/>
      <c r="AT80" s="253"/>
      <c r="AU80" s="254"/>
      <c r="AV80" s="250"/>
      <c r="AW80" s="250"/>
      <c r="AX80" s="250"/>
      <c r="AY80" s="251"/>
      <c r="AZ80" s="252"/>
      <c r="BA80" s="250"/>
      <c r="BB80" s="250"/>
      <c r="BC80" s="250"/>
      <c r="BD80" s="255"/>
      <c r="BE80" s="25"/>
      <c r="BF80" s="52"/>
      <c r="BG80" s="52"/>
      <c r="BH80" s="52"/>
    </row>
    <row r="81" spans="1:65" ht="20.100000000000001" customHeight="1" x14ac:dyDescent="0.25">
      <c r="A81" s="63" t="s">
        <v>96</v>
      </c>
      <c r="B81" s="64"/>
      <c r="C81" s="81"/>
      <c r="D81" s="82"/>
      <c r="E81" s="83"/>
      <c r="F81" s="65"/>
      <c r="G81" s="65"/>
      <c r="H81" s="84"/>
      <c r="I81" s="432" t="s">
        <v>97</v>
      </c>
      <c r="J81" s="435" t="s">
        <v>98</v>
      </c>
      <c r="K81" s="436"/>
      <c r="L81" s="436"/>
      <c r="M81" s="436"/>
      <c r="N81" s="436"/>
      <c r="O81" s="436"/>
      <c r="P81" s="437"/>
      <c r="Q81" s="229">
        <f>Q74</f>
        <v>612</v>
      </c>
      <c r="R81" s="55"/>
      <c r="S81" s="14"/>
      <c r="T81" s="16"/>
      <c r="U81" s="146"/>
      <c r="V81" s="230">
        <f>V74</f>
        <v>751</v>
      </c>
      <c r="W81" s="7">
        <v>5</v>
      </c>
      <c r="X81" s="414"/>
      <c r="Y81" s="124"/>
      <c r="Z81" s="104"/>
      <c r="AA81" s="231">
        <f>AA74</f>
        <v>432</v>
      </c>
      <c r="AB81" s="55"/>
      <c r="AC81" s="14"/>
      <c r="AD81" s="124"/>
      <c r="AE81" s="146"/>
      <c r="AF81" s="231">
        <f>AF74</f>
        <v>430</v>
      </c>
      <c r="AG81" s="7">
        <v>2</v>
      </c>
      <c r="AH81" s="414"/>
      <c r="AI81" s="124"/>
      <c r="AJ81" s="104"/>
      <c r="AK81" s="284"/>
      <c r="AL81" s="269"/>
      <c r="AM81" s="269"/>
      <c r="AN81" s="250"/>
      <c r="AO81" s="251"/>
      <c r="AP81" s="285"/>
      <c r="AQ81" s="286"/>
      <c r="AR81" s="286"/>
      <c r="AS81" s="286"/>
      <c r="AT81" s="287"/>
      <c r="AU81" s="288"/>
      <c r="AV81" s="286"/>
      <c r="AW81" s="286"/>
      <c r="AX81" s="286"/>
      <c r="AY81" s="289"/>
      <c r="AZ81" s="285"/>
      <c r="BA81" s="286"/>
      <c r="BB81" s="286"/>
      <c r="BC81" s="286"/>
      <c r="BD81" s="290"/>
      <c r="BE81" s="25"/>
      <c r="BF81" s="52"/>
      <c r="BG81" s="52"/>
      <c r="BH81" s="52"/>
    </row>
    <row r="82" spans="1:65" ht="20.100000000000001" customHeight="1" x14ac:dyDescent="0.25">
      <c r="A82" s="66" t="s">
        <v>168</v>
      </c>
      <c r="B82" s="67"/>
      <c r="C82" s="69"/>
      <c r="D82" s="83"/>
      <c r="E82" s="83"/>
      <c r="F82" s="24"/>
      <c r="G82" s="24"/>
      <c r="H82" s="86"/>
      <c r="I82" s="433"/>
      <c r="J82" s="435" t="s">
        <v>99</v>
      </c>
      <c r="K82" s="436"/>
      <c r="L82" s="436"/>
      <c r="M82" s="436"/>
      <c r="N82" s="436"/>
      <c r="O82" s="436"/>
      <c r="P82" s="437"/>
      <c r="Q82" s="155">
        <f>S57+S63+S69</f>
        <v>0</v>
      </c>
      <c r="R82" s="55"/>
      <c r="S82" s="14"/>
      <c r="T82" s="16"/>
      <c r="U82" s="146"/>
      <c r="V82" s="92">
        <f>X57+X63+X69</f>
        <v>36</v>
      </c>
      <c r="W82" s="55"/>
      <c r="X82" s="414"/>
      <c r="Y82" s="124"/>
      <c r="Z82" s="104"/>
      <c r="AA82" s="155">
        <f>AC57+AC63+AC69</f>
        <v>72</v>
      </c>
      <c r="AB82" s="55"/>
      <c r="AC82" s="14"/>
      <c r="AD82" s="124"/>
      <c r="AE82" s="146"/>
      <c r="AF82" s="92">
        <f>AH57+AH63+AH69</f>
        <v>180</v>
      </c>
      <c r="AG82" s="55"/>
      <c r="AH82" s="414"/>
      <c r="AI82" s="124"/>
      <c r="AJ82" s="104"/>
      <c r="AK82" s="233"/>
      <c r="AL82" s="269"/>
      <c r="AM82" s="269"/>
      <c r="AN82" s="250"/>
      <c r="AO82" s="251"/>
      <c r="AP82" s="234"/>
      <c r="AQ82" s="286"/>
      <c r="AR82" s="286"/>
      <c r="AS82" s="286"/>
      <c r="AT82" s="287"/>
      <c r="AU82" s="288"/>
      <c r="AV82" s="286"/>
      <c r="AW82" s="286"/>
      <c r="AX82" s="286"/>
      <c r="AY82" s="289"/>
      <c r="AZ82" s="234"/>
      <c r="BA82" s="256"/>
      <c r="BB82" s="256"/>
      <c r="BC82" s="256"/>
      <c r="BD82" s="260"/>
      <c r="BE82" s="25"/>
      <c r="BF82" s="52"/>
      <c r="BG82" s="52"/>
      <c r="BH82" s="52"/>
    </row>
    <row r="83" spans="1:65" ht="20.100000000000001" customHeight="1" x14ac:dyDescent="0.25">
      <c r="A83" s="68" t="s">
        <v>169</v>
      </c>
      <c r="B83" s="69"/>
      <c r="C83" s="69"/>
      <c r="D83" s="83"/>
      <c r="E83" s="83"/>
      <c r="F83" s="24"/>
      <c r="G83" s="24"/>
      <c r="H83" s="86"/>
      <c r="I83" s="433"/>
      <c r="J83" s="435" t="s">
        <v>100</v>
      </c>
      <c r="K83" s="436"/>
      <c r="L83" s="436"/>
      <c r="M83" s="436"/>
      <c r="N83" s="436"/>
      <c r="O83" s="436"/>
      <c r="P83" s="437"/>
      <c r="Q83" s="155">
        <f>S58+S64+S70</f>
        <v>0</v>
      </c>
      <c r="R83" s="55"/>
      <c r="S83" s="14"/>
      <c r="T83" s="16"/>
      <c r="U83" s="146"/>
      <c r="V83" s="92">
        <f>X58+X64+X70</f>
        <v>0</v>
      </c>
      <c r="W83" s="55"/>
      <c r="X83" s="414"/>
      <c r="Y83" s="124"/>
      <c r="Z83" s="104"/>
      <c r="AA83" s="155">
        <f>AC58+AC64+AC70</f>
        <v>72</v>
      </c>
      <c r="AB83" s="55"/>
      <c r="AC83" s="14"/>
      <c r="AD83" s="124"/>
      <c r="AE83" s="146"/>
      <c r="AF83" s="92">
        <f>AH58+AH64+AH70</f>
        <v>180</v>
      </c>
      <c r="AG83" s="55"/>
      <c r="AH83" s="414"/>
      <c r="AI83" s="124"/>
      <c r="AJ83" s="104"/>
      <c r="AK83" s="233"/>
      <c r="AL83" s="269"/>
      <c r="AM83" s="269"/>
      <c r="AN83" s="250"/>
      <c r="AO83" s="251"/>
      <c r="AP83" s="234"/>
      <c r="AQ83" s="286"/>
      <c r="AR83" s="286"/>
      <c r="AS83" s="286"/>
      <c r="AT83" s="287"/>
      <c r="AU83" s="288"/>
      <c r="AV83" s="286"/>
      <c r="AW83" s="286"/>
      <c r="AX83" s="286"/>
      <c r="AY83" s="289"/>
      <c r="AZ83" s="234"/>
      <c r="BA83" s="256"/>
      <c r="BB83" s="256"/>
      <c r="BC83" s="256"/>
      <c r="BD83" s="260"/>
      <c r="BE83" s="25"/>
      <c r="BF83" s="52"/>
      <c r="BG83" s="52"/>
      <c r="BH83" s="52"/>
    </row>
    <row r="84" spans="1:65" s="57" customFormat="1" ht="15.75" hidden="1" customHeight="1" x14ac:dyDescent="0.25">
      <c r="A84" s="70"/>
      <c r="B84" s="70"/>
      <c r="C84" s="69"/>
      <c r="D84" s="83"/>
      <c r="E84" s="83"/>
      <c r="F84" s="24"/>
      <c r="G84" s="24"/>
      <c r="H84" s="86"/>
      <c r="I84" s="433"/>
      <c r="J84" s="438" t="s">
        <v>101</v>
      </c>
      <c r="K84" s="439"/>
      <c r="L84" s="56"/>
      <c r="M84" s="56"/>
      <c r="N84" s="56"/>
      <c r="O84" s="56"/>
      <c r="P84" s="56"/>
      <c r="Q84" s="161"/>
      <c r="R84" s="55"/>
      <c r="S84" s="14"/>
      <c r="T84" s="16"/>
      <c r="U84" s="146"/>
      <c r="V84" s="96"/>
      <c r="W84" s="56"/>
      <c r="X84" s="414"/>
      <c r="Y84" s="124"/>
      <c r="Z84" s="105"/>
      <c r="AA84" s="96"/>
      <c r="AB84" s="56"/>
      <c r="AC84" s="14"/>
      <c r="AD84" s="124"/>
      <c r="AE84" s="150"/>
      <c r="AF84" s="96"/>
      <c r="AG84" s="56"/>
      <c r="AH84" s="414"/>
      <c r="AI84" s="124"/>
      <c r="AJ84" s="105"/>
      <c r="AK84" s="249"/>
      <c r="AL84" s="250"/>
      <c r="AM84" s="250"/>
      <c r="AN84" s="250"/>
      <c r="AO84" s="251"/>
      <c r="AP84" s="252"/>
      <c r="AQ84" s="250"/>
      <c r="AR84" s="250"/>
      <c r="AS84" s="250"/>
      <c r="AT84" s="253"/>
      <c r="AU84" s="254"/>
      <c r="AV84" s="250"/>
      <c r="AW84" s="250"/>
      <c r="AX84" s="250"/>
      <c r="AY84" s="289"/>
      <c r="AZ84" s="252"/>
      <c r="BA84" s="250"/>
      <c r="BB84" s="250"/>
      <c r="BC84" s="250"/>
      <c r="BD84" s="255"/>
      <c r="BE84" s="25"/>
      <c r="BF84" s="52"/>
      <c r="BG84" s="52"/>
      <c r="BH84" s="52"/>
      <c r="BM84" s="394"/>
    </row>
    <row r="85" spans="1:65" s="57" customFormat="1" hidden="1" x14ac:dyDescent="0.25">
      <c r="A85" s="70"/>
      <c r="B85" s="70"/>
      <c r="C85" s="69"/>
      <c r="D85" s="83"/>
      <c r="E85" s="83"/>
      <c r="F85" s="24"/>
      <c r="G85" s="24"/>
      <c r="H85" s="86"/>
      <c r="I85" s="433"/>
      <c r="J85" s="440" t="s">
        <v>8</v>
      </c>
      <c r="K85" s="440"/>
      <c r="L85" s="56"/>
      <c r="M85" s="56"/>
      <c r="N85" s="56"/>
      <c r="O85" s="56"/>
      <c r="P85" s="56"/>
      <c r="Q85" s="161"/>
      <c r="R85" s="55"/>
      <c r="S85" s="14"/>
      <c r="T85" s="16"/>
      <c r="U85" s="146"/>
      <c r="V85" s="96"/>
      <c r="W85" s="56"/>
      <c r="X85" s="414"/>
      <c r="Y85" s="124"/>
      <c r="Z85" s="105"/>
      <c r="AA85" s="96"/>
      <c r="AB85" s="56"/>
      <c r="AC85" s="14"/>
      <c r="AD85" s="124"/>
      <c r="AE85" s="150"/>
      <c r="AF85" s="96"/>
      <c r="AG85" s="56"/>
      <c r="AH85" s="414"/>
      <c r="AI85" s="124"/>
      <c r="AJ85" s="105"/>
      <c r="AK85" s="249"/>
      <c r="AL85" s="250"/>
      <c r="AM85" s="250"/>
      <c r="AN85" s="250"/>
      <c r="AO85" s="251"/>
      <c r="AP85" s="252"/>
      <c r="AQ85" s="250"/>
      <c r="AR85" s="250"/>
      <c r="AS85" s="250"/>
      <c r="AT85" s="253"/>
      <c r="AU85" s="254"/>
      <c r="AV85" s="250"/>
      <c r="AW85" s="250"/>
      <c r="AX85" s="250"/>
      <c r="AY85" s="289"/>
      <c r="AZ85" s="252"/>
      <c r="BA85" s="250"/>
      <c r="BB85" s="250"/>
      <c r="BC85" s="250"/>
      <c r="BD85" s="255"/>
      <c r="BE85" s="25"/>
      <c r="BF85" s="52"/>
      <c r="BG85" s="52"/>
      <c r="BH85" s="52"/>
      <c r="BM85" s="394"/>
    </row>
    <row r="86" spans="1:65" s="57" customFormat="1" hidden="1" x14ac:dyDescent="0.25">
      <c r="A86" s="70"/>
      <c r="B86" s="70"/>
      <c r="C86" s="69"/>
      <c r="D86" s="83"/>
      <c r="E86" s="83"/>
      <c r="F86" s="24"/>
      <c r="G86" s="24"/>
      <c r="H86" s="86"/>
      <c r="I86" s="433"/>
      <c r="J86" s="440" t="s">
        <v>102</v>
      </c>
      <c r="K86" s="440"/>
      <c r="L86" s="56"/>
      <c r="M86" s="56"/>
      <c r="N86" s="56"/>
      <c r="O86" s="56"/>
      <c r="P86" s="56"/>
      <c r="Q86" s="161"/>
      <c r="R86" s="55"/>
      <c r="S86" s="14"/>
      <c r="T86" s="16"/>
      <c r="U86" s="146"/>
      <c r="V86" s="96"/>
      <c r="W86" s="56"/>
      <c r="X86" s="414"/>
      <c r="Y86" s="124"/>
      <c r="Z86" s="105"/>
      <c r="AA86" s="96"/>
      <c r="AB86" s="56"/>
      <c r="AC86" s="14"/>
      <c r="AD86" s="124"/>
      <c r="AE86" s="150"/>
      <c r="AF86" s="96"/>
      <c r="AG86" s="56"/>
      <c r="AH86" s="414"/>
      <c r="AI86" s="124"/>
      <c r="AJ86" s="105"/>
      <c r="AK86" s="249"/>
      <c r="AL86" s="250"/>
      <c r="AM86" s="250"/>
      <c r="AN86" s="250"/>
      <c r="AO86" s="251"/>
      <c r="AP86" s="252"/>
      <c r="AQ86" s="250"/>
      <c r="AR86" s="250"/>
      <c r="AS86" s="250"/>
      <c r="AT86" s="253"/>
      <c r="AU86" s="254"/>
      <c r="AV86" s="250"/>
      <c r="AW86" s="250"/>
      <c r="AX86" s="250"/>
      <c r="AY86" s="289"/>
      <c r="AZ86" s="252"/>
      <c r="BA86" s="250"/>
      <c r="BB86" s="250"/>
      <c r="BC86" s="250"/>
      <c r="BD86" s="255"/>
      <c r="BE86" s="25"/>
      <c r="BF86" s="52"/>
      <c r="BG86" s="52"/>
      <c r="BH86" s="52"/>
      <c r="BM86" s="394"/>
    </row>
    <row r="87" spans="1:65" s="57" customFormat="1" hidden="1" x14ac:dyDescent="0.25">
      <c r="A87" s="71"/>
      <c r="B87" s="70"/>
      <c r="C87" s="69"/>
      <c r="D87" s="83"/>
      <c r="E87" s="83"/>
      <c r="F87" s="24"/>
      <c r="G87" s="24"/>
      <c r="H87" s="86"/>
      <c r="I87" s="433"/>
      <c r="J87" s="440" t="s">
        <v>97</v>
      </c>
      <c r="K87" s="440"/>
      <c r="L87" s="56"/>
      <c r="M87" s="56"/>
      <c r="N87" s="56"/>
      <c r="O87" s="56"/>
      <c r="P87" s="56"/>
      <c r="Q87" s="161"/>
      <c r="R87" s="55"/>
      <c r="S87" s="14"/>
      <c r="T87" s="16"/>
      <c r="U87" s="146"/>
      <c r="V87" s="96"/>
      <c r="W87" s="56"/>
      <c r="X87" s="414"/>
      <c r="Y87" s="124"/>
      <c r="Z87" s="105"/>
      <c r="AA87" s="96"/>
      <c r="AB87" s="56"/>
      <c r="AC87" s="14"/>
      <c r="AD87" s="124"/>
      <c r="AE87" s="150"/>
      <c r="AF87" s="96"/>
      <c r="AG87" s="56"/>
      <c r="AH87" s="414"/>
      <c r="AI87" s="124"/>
      <c r="AJ87" s="105"/>
      <c r="AK87" s="249"/>
      <c r="AL87" s="250"/>
      <c r="AM87" s="250"/>
      <c r="AN87" s="250"/>
      <c r="AO87" s="251"/>
      <c r="AP87" s="252"/>
      <c r="AQ87" s="250"/>
      <c r="AR87" s="250"/>
      <c r="AS87" s="250"/>
      <c r="AT87" s="253"/>
      <c r="AU87" s="254"/>
      <c r="AV87" s="250"/>
      <c r="AW87" s="250"/>
      <c r="AX87" s="250"/>
      <c r="AY87" s="289"/>
      <c r="AZ87" s="252"/>
      <c r="BA87" s="250"/>
      <c r="BB87" s="250"/>
      <c r="BC87" s="250"/>
      <c r="BD87" s="255"/>
      <c r="BE87" s="25"/>
      <c r="BF87" s="52"/>
      <c r="BG87" s="52"/>
      <c r="BH87" s="52"/>
      <c r="BM87" s="394"/>
    </row>
    <row r="88" spans="1:65" ht="20.100000000000001" customHeight="1" x14ac:dyDescent="0.25">
      <c r="A88" s="72"/>
      <c r="B88" s="69"/>
      <c r="C88" s="69"/>
      <c r="D88" s="83"/>
      <c r="E88" s="83"/>
      <c r="F88" s="24"/>
      <c r="G88" s="24"/>
      <c r="H88" s="86"/>
      <c r="I88" s="433"/>
      <c r="J88" s="435" t="s">
        <v>111</v>
      </c>
      <c r="K88" s="436"/>
      <c r="L88" s="436"/>
      <c r="M88" s="436"/>
      <c r="N88" s="436"/>
      <c r="O88" s="436"/>
      <c r="P88" s="437"/>
      <c r="Q88" s="379">
        <v>0</v>
      </c>
      <c r="R88" s="7"/>
      <c r="S88" s="6"/>
      <c r="T88" s="16"/>
      <c r="U88" s="142"/>
      <c r="V88" s="380">
        <v>6</v>
      </c>
      <c r="W88" s="7"/>
      <c r="X88" s="175"/>
      <c r="Y88" s="121"/>
      <c r="Z88" s="100"/>
      <c r="AA88" s="380">
        <v>3</v>
      </c>
      <c r="AB88" s="7"/>
      <c r="AC88" s="6"/>
      <c r="AD88" s="121"/>
      <c r="AE88" s="142"/>
      <c r="AF88" s="380">
        <v>3</v>
      </c>
      <c r="AG88" s="7"/>
      <c r="AH88" s="175"/>
      <c r="AI88" s="121"/>
      <c r="AJ88" s="100"/>
      <c r="AK88" s="233">
        <v>0</v>
      </c>
      <c r="AL88" s="256"/>
      <c r="AM88" s="256"/>
      <c r="AN88" s="256"/>
      <c r="AO88" s="257"/>
      <c r="AP88" s="234"/>
      <c r="AQ88" s="256"/>
      <c r="AR88" s="256"/>
      <c r="AS88" s="256"/>
      <c r="AT88" s="258"/>
      <c r="AU88" s="259"/>
      <c r="AV88" s="256"/>
      <c r="AW88" s="256"/>
      <c r="AX88" s="256"/>
      <c r="AY88" s="289"/>
      <c r="AZ88" s="234"/>
      <c r="BA88" s="256"/>
      <c r="BB88" s="256"/>
      <c r="BC88" s="256"/>
      <c r="BD88" s="260"/>
      <c r="BE88" s="25"/>
      <c r="BF88" s="52"/>
      <c r="BG88" s="52"/>
      <c r="BH88" s="52"/>
    </row>
    <row r="89" spans="1:65" ht="20.100000000000001" customHeight="1" x14ac:dyDescent="0.25">
      <c r="A89" s="73"/>
      <c r="B89" s="74"/>
      <c r="C89" s="74"/>
      <c r="D89" s="87"/>
      <c r="E89" s="87"/>
      <c r="F89" s="75"/>
      <c r="G89" s="75"/>
      <c r="H89" s="88"/>
      <c r="I89" s="434"/>
      <c r="J89" s="435" t="s">
        <v>140</v>
      </c>
      <c r="K89" s="436"/>
      <c r="L89" s="436"/>
      <c r="M89" s="436"/>
      <c r="N89" s="436"/>
      <c r="O89" s="436"/>
      <c r="P89" s="437"/>
      <c r="Q89" s="382">
        <v>1</v>
      </c>
      <c r="R89" s="7"/>
      <c r="S89" s="6"/>
      <c r="T89" s="16"/>
      <c r="U89" s="142"/>
      <c r="V89" s="381">
        <v>9</v>
      </c>
      <c r="W89" s="7"/>
      <c r="X89" s="175"/>
      <c r="Y89" s="121"/>
      <c r="Z89" s="100"/>
      <c r="AA89" s="381">
        <v>4</v>
      </c>
      <c r="AB89" s="7"/>
      <c r="AC89" s="6"/>
      <c r="AD89" s="121"/>
      <c r="AE89" s="142"/>
      <c r="AF89" s="381">
        <v>6</v>
      </c>
      <c r="AG89" s="7"/>
      <c r="AH89" s="175"/>
      <c r="AI89" s="121"/>
      <c r="AJ89" s="100"/>
      <c r="AK89" s="233"/>
      <c r="AL89" s="256"/>
      <c r="AM89" s="256"/>
      <c r="AN89" s="256"/>
      <c r="AO89" s="257"/>
      <c r="AP89" s="234"/>
      <c r="AQ89" s="256"/>
      <c r="AR89" s="256"/>
      <c r="AS89" s="256"/>
      <c r="AT89" s="258"/>
      <c r="AU89" s="259"/>
      <c r="AV89" s="256"/>
      <c r="AW89" s="256"/>
      <c r="AX89" s="256"/>
      <c r="AY89" s="257"/>
      <c r="AZ89" s="234"/>
      <c r="BA89" s="256"/>
      <c r="BB89" s="256"/>
      <c r="BC89" s="256"/>
      <c r="BD89" s="260"/>
      <c r="BE89" s="25"/>
      <c r="BF89" s="52"/>
      <c r="BG89" s="52"/>
      <c r="BH89" s="52"/>
    </row>
    <row r="90" spans="1:65" s="372" customFormat="1" x14ac:dyDescent="0.25">
      <c r="Q90" s="162"/>
      <c r="R90" s="162"/>
      <c r="S90" s="162"/>
      <c r="T90" s="162"/>
      <c r="U90" s="162"/>
      <c r="V90" s="162"/>
      <c r="W90" s="162"/>
      <c r="X90" s="162"/>
      <c r="Y90" s="162"/>
      <c r="Z90" s="162"/>
      <c r="AA90" s="162"/>
      <c r="AB90" s="162"/>
      <c r="AC90" s="162"/>
      <c r="AD90" s="162"/>
      <c r="AE90" s="162"/>
      <c r="AF90" s="162"/>
      <c r="AG90" s="162"/>
      <c r="AH90" s="162"/>
      <c r="AI90" s="162"/>
      <c r="AJ90" s="162"/>
      <c r="BE90" s="25"/>
      <c r="BM90" s="395"/>
    </row>
    <row r="91" spans="1:65" s="79" customFormat="1" ht="21" x14ac:dyDescent="0.35">
      <c r="A91" s="372"/>
      <c r="B91" s="372"/>
      <c r="C91" s="372"/>
      <c r="D91" s="110"/>
      <c r="E91" s="110"/>
      <c r="G91" s="417" t="s">
        <v>133</v>
      </c>
      <c r="I91" s="418"/>
      <c r="J91" s="417"/>
      <c r="K91" s="417"/>
      <c r="L91" s="373"/>
      <c r="M91" s="374">
        <v>63</v>
      </c>
      <c r="N91" s="375" t="s">
        <v>49</v>
      </c>
      <c r="O91" s="116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162"/>
      <c r="AF91" s="162"/>
      <c r="AG91" s="162"/>
      <c r="AH91" s="162"/>
      <c r="AI91" s="162"/>
      <c r="AJ91" s="162"/>
      <c r="BE91" s="25"/>
      <c r="BM91" s="386"/>
    </row>
    <row r="92" spans="1:65" s="79" customFormat="1" ht="21" x14ac:dyDescent="0.35">
      <c r="A92" s="372"/>
      <c r="B92" s="372"/>
      <c r="C92" s="372"/>
      <c r="D92" s="110"/>
      <c r="E92" s="110"/>
      <c r="G92" s="417" t="s">
        <v>134</v>
      </c>
      <c r="I92" s="418"/>
      <c r="J92" s="417"/>
      <c r="K92" s="417"/>
      <c r="L92" s="373"/>
      <c r="M92" s="376">
        <v>63</v>
      </c>
      <c r="N92" s="375" t="s">
        <v>65</v>
      </c>
      <c r="O92" s="116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  <c r="BM92" s="386"/>
    </row>
    <row r="93" spans="1:65" s="79" customFormat="1" x14ac:dyDescent="0.3">
      <c r="A93" s="372"/>
      <c r="B93" s="372"/>
      <c r="C93" s="372"/>
      <c r="D93" s="110"/>
      <c r="E93" s="110"/>
      <c r="I93" s="373"/>
      <c r="J93" s="373"/>
      <c r="K93" s="373"/>
      <c r="L93" s="373"/>
      <c r="M93" s="377">
        <v>63</v>
      </c>
      <c r="N93" s="375" t="s">
        <v>132</v>
      </c>
      <c r="O93" s="116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162"/>
      <c r="AF93" s="162"/>
      <c r="AG93" s="162"/>
      <c r="AH93" s="162"/>
      <c r="AI93" s="162"/>
      <c r="AJ93" s="162"/>
      <c r="BM93" s="386"/>
    </row>
    <row r="94" spans="1:65" s="79" customFormat="1" x14ac:dyDescent="0.25">
      <c r="A94" s="372"/>
      <c r="B94" s="372"/>
      <c r="C94" s="372"/>
      <c r="Q94" s="162"/>
      <c r="R94" s="162"/>
      <c r="S94" s="162"/>
      <c r="T94" s="162"/>
      <c r="U94" s="162"/>
      <c r="V94" s="162"/>
      <c r="W94" s="162"/>
      <c r="X94" s="162"/>
      <c r="Y94" s="162"/>
      <c r="Z94" s="162"/>
      <c r="AA94" s="162"/>
      <c r="AB94" s="162"/>
      <c r="AC94" s="162"/>
      <c r="AD94" s="162"/>
      <c r="AE94" s="162"/>
      <c r="AF94" s="162"/>
      <c r="AG94" s="162"/>
      <c r="AH94" s="162"/>
      <c r="AI94" s="162"/>
      <c r="AJ94" s="162"/>
      <c r="BM94" s="386"/>
    </row>
    <row r="95" spans="1:65" s="79" customFormat="1" x14ac:dyDescent="0.25">
      <c r="A95" s="372"/>
      <c r="B95" s="372"/>
      <c r="C95" s="37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62"/>
      <c r="AH95" s="162"/>
      <c r="AI95" s="162"/>
      <c r="AJ95" s="162"/>
      <c r="BM95" s="386"/>
    </row>
    <row r="96" spans="1:65" s="79" customFormat="1" x14ac:dyDescent="0.25">
      <c r="A96" s="372"/>
      <c r="B96" s="372"/>
      <c r="C96" s="372"/>
      <c r="Q96" s="162"/>
      <c r="R96" s="162"/>
      <c r="S96" s="162"/>
      <c r="T96" s="162"/>
      <c r="U96" s="162"/>
      <c r="V96" s="162"/>
      <c r="W96" s="162"/>
      <c r="X96" s="162"/>
      <c r="Y96" s="162"/>
      <c r="Z96" s="162"/>
      <c r="AA96" s="162"/>
      <c r="AB96" s="162"/>
      <c r="AC96" s="162"/>
      <c r="AD96" s="162"/>
      <c r="AE96" s="162"/>
      <c r="AF96" s="162"/>
      <c r="AG96" s="162"/>
      <c r="AH96" s="162"/>
      <c r="AI96" s="162"/>
      <c r="AJ96" s="162"/>
      <c r="BM96" s="386"/>
    </row>
    <row r="97" spans="1:65" s="79" customFormat="1" x14ac:dyDescent="0.25">
      <c r="A97" s="372"/>
      <c r="B97" s="372"/>
      <c r="C97" s="37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162"/>
      <c r="AJ97" s="162"/>
      <c r="BM97" s="386"/>
    </row>
    <row r="98" spans="1:65" s="79" customFormat="1" x14ac:dyDescent="0.25">
      <c r="A98" s="372"/>
      <c r="B98" s="372"/>
      <c r="C98" s="372"/>
      <c r="Q98" s="162"/>
      <c r="R98" s="162"/>
      <c r="S98" s="162"/>
      <c r="T98" s="162"/>
      <c r="U98" s="162"/>
      <c r="V98" s="162"/>
      <c r="W98" s="162"/>
      <c r="X98" s="162"/>
      <c r="Y98" s="162"/>
      <c r="Z98" s="162"/>
      <c r="AA98" s="162"/>
      <c r="AB98" s="162"/>
      <c r="AC98" s="162"/>
      <c r="AD98" s="162"/>
      <c r="AE98" s="162"/>
      <c r="AF98" s="162"/>
      <c r="AG98" s="162"/>
      <c r="AH98" s="162"/>
      <c r="AI98" s="162"/>
      <c r="AJ98" s="162"/>
      <c r="BM98" s="386"/>
    </row>
    <row r="99" spans="1:65" s="79" customFormat="1" x14ac:dyDescent="0.25">
      <c r="A99" s="372"/>
      <c r="B99" s="372"/>
      <c r="C99" s="37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/>
      <c r="AG99" s="162"/>
      <c r="AH99" s="162"/>
      <c r="AI99" s="162"/>
      <c r="AJ99" s="162"/>
      <c r="BM99" s="386"/>
    </row>
    <row r="100" spans="1:65" s="79" customFormat="1" x14ac:dyDescent="0.25">
      <c r="A100" s="372"/>
      <c r="B100" s="372"/>
      <c r="C100" s="372"/>
      <c r="Q100" s="162"/>
      <c r="R100" s="162"/>
      <c r="S100" s="162"/>
      <c r="T100" s="162"/>
      <c r="U100" s="162"/>
      <c r="V100" s="162"/>
      <c r="W100" s="162"/>
      <c r="X100" s="162"/>
      <c r="Y100" s="162"/>
      <c r="Z100" s="162"/>
      <c r="AA100" s="162"/>
      <c r="AB100" s="162"/>
      <c r="AC100" s="162"/>
      <c r="AD100" s="162"/>
      <c r="AE100" s="162"/>
      <c r="AF100" s="162"/>
      <c r="AG100" s="162"/>
      <c r="AH100" s="162"/>
      <c r="AI100" s="162"/>
      <c r="AJ100" s="162"/>
      <c r="BM100" s="386"/>
    </row>
    <row r="101" spans="1:65" s="79" customFormat="1" x14ac:dyDescent="0.25">
      <c r="A101" s="372"/>
      <c r="B101" s="372"/>
      <c r="C101" s="37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  <c r="AA101" s="162"/>
      <c r="AB101" s="162"/>
      <c r="AC101" s="162"/>
      <c r="AD101" s="162"/>
      <c r="AE101" s="162"/>
      <c r="AF101" s="162"/>
      <c r="AG101" s="162"/>
      <c r="AH101" s="162"/>
      <c r="AI101" s="162"/>
      <c r="AJ101" s="162"/>
      <c r="BM101" s="386"/>
    </row>
    <row r="102" spans="1:65" s="79" customFormat="1" x14ac:dyDescent="0.25">
      <c r="A102" s="372"/>
      <c r="B102" s="372"/>
      <c r="C102" s="37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2"/>
      <c r="BM102" s="386"/>
    </row>
    <row r="103" spans="1:65" s="79" customFormat="1" x14ac:dyDescent="0.25">
      <c r="A103" s="372"/>
      <c r="B103" s="372"/>
      <c r="C103" s="37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  <c r="BM103" s="386"/>
    </row>
    <row r="104" spans="1:65" s="79" customFormat="1" x14ac:dyDescent="0.25">
      <c r="A104" s="372"/>
      <c r="B104" s="372"/>
      <c r="C104" s="37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2"/>
      <c r="AG104" s="162"/>
      <c r="AH104" s="162"/>
      <c r="AI104" s="162"/>
      <c r="AJ104" s="162"/>
      <c r="BM104" s="386"/>
    </row>
    <row r="105" spans="1:65" s="79" customFormat="1" x14ac:dyDescent="0.25">
      <c r="A105" s="372"/>
      <c r="B105" s="372"/>
      <c r="C105" s="37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  <c r="AA105" s="162"/>
      <c r="AB105" s="162"/>
      <c r="AC105" s="162"/>
      <c r="AD105" s="162"/>
      <c r="AE105" s="162"/>
      <c r="AF105" s="162"/>
      <c r="AG105" s="162"/>
      <c r="AH105" s="162"/>
      <c r="AI105" s="162"/>
      <c r="AJ105" s="162"/>
      <c r="BM105" s="386"/>
    </row>
    <row r="106" spans="1:65" s="79" customFormat="1" x14ac:dyDescent="0.25">
      <c r="A106" s="372"/>
      <c r="B106" s="372"/>
      <c r="C106" s="37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  <c r="BM106" s="386"/>
    </row>
    <row r="107" spans="1:65" s="79" customFormat="1" x14ac:dyDescent="0.25">
      <c r="A107" s="372"/>
      <c r="B107" s="372"/>
      <c r="C107" s="372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  <c r="AA107" s="162"/>
      <c r="AB107" s="162"/>
      <c r="AC107" s="162"/>
      <c r="AD107" s="162"/>
      <c r="AE107" s="162"/>
      <c r="AF107" s="162"/>
      <c r="AG107" s="162"/>
      <c r="AH107" s="162"/>
      <c r="AI107" s="162"/>
      <c r="AJ107" s="162"/>
      <c r="BM107" s="386"/>
    </row>
    <row r="108" spans="1:65" s="79" customFormat="1" x14ac:dyDescent="0.25">
      <c r="A108" s="372"/>
      <c r="B108" s="372"/>
      <c r="C108" s="37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162"/>
      <c r="AD108" s="162"/>
      <c r="AE108" s="162"/>
      <c r="AF108" s="162"/>
      <c r="AG108" s="162"/>
      <c r="AH108" s="162"/>
      <c r="AI108" s="162"/>
      <c r="AJ108" s="162"/>
      <c r="BM108" s="386"/>
    </row>
    <row r="109" spans="1:65" s="79" customFormat="1" x14ac:dyDescent="0.25">
      <c r="A109" s="372"/>
      <c r="B109" s="372"/>
      <c r="C109" s="37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  <c r="AA109" s="162"/>
      <c r="AB109" s="162"/>
      <c r="AC109" s="162"/>
      <c r="AD109" s="162"/>
      <c r="AE109" s="162"/>
      <c r="AF109" s="162"/>
      <c r="AG109" s="162"/>
      <c r="AH109" s="162"/>
      <c r="AI109" s="162"/>
      <c r="AJ109" s="162"/>
      <c r="BM109" s="386"/>
    </row>
    <row r="110" spans="1:65" s="79" customFormat="1" x14ac:dyDescent="0.25">
      <c r="A110" s="372"/>
      <c r="B110" s="372"/>
      <c r="C110" s="372"/>
      <c r="Q110" s="162"/>
      <c r="R110" s="162"/>
      <c r="S110" s="162"/>
      <c r="T110" s="162"/>
      <c r="U110" s="162"/>
      <c r="V110" s="162"/>
      <c r="W110" s="162"/>
      <c r="X110" s="162"/>
      <c r="Y110" s="162"/>
      <c r="Z110" s="162"/>
      <c r="AA110" s="162"/>
      <c r="AB110" s="162"/>
      <c r="AC110" s="162"/>
      <c r="AD110" s="162"/>
      <c r="AE110" s="162"/>
      <c r="AF110" s="162"/>
      <c r="AG110" s="162"/>
      <c r="AH110" s="162"/>
      <c r="AI110" s="162"/>
      <c r="AJ110" s="162"/>
      <c r="BM110" s="386"/>
    </row>
    <row r="111" spans="1:65" s="79" customFormat="1" x14ac:dyDescent="0.25">
      <c r="A111" s="372"/>
      <c r="B111" s="372"/>
      <c r="C111" s="372"/>
      <c r="Q111" s="162"/>
      <c r="R111" s="162"/>
      <c r="S111" s="162"/>
      <c r="T111" s="162"/>
      <c r="U111" s="162"/>
      <c r="V111" s="162"/>
      <c r="W111" s="162"/>
      <c r="X111" s="162"/>
      <c r="Y111" s="162"/>
      <c r="Z111" s="162"/>
      <c r="AA111" s="162"/>
      <c r="AB111" s="162"/>
      <c r="AC111" s="162"/>
      <c r="AD111" s="162"/>
      <c r="AE111" s="162"/>
      <c r="AF111" s="162"/>
      <c r="AG111" s="162"/>
      <c r="AH111" s="162"/>
      <c r="AI111" s="162"/>
      <c r="AJ111" s="162"/>
      <c r="BM111" s="386"/>
    </row>
    <row r="112" spans="1:65" s="79" customFormat="1" x14ac:dyDescent="0.25">
      <c r="A112" s="372"/>
      <c r="B112" s="372"/>
      <c r="C112" s="372"/>
      <c r="Q112" s="162"/>
      <c r="R112" s="162"/>
      <c r="S112" s="162"/>
      <c r="T112" s="162"/>
      <c r="U112" s="162"/>
      <c r="V112" s="162"/>
      <c r="W112" s="162"/>
      <c r="X112" s="162"/>
      <c r="Y112" s="162"/>
      <c r="Z112" s="162"/>
      <c r="AA112" s="162"/>
      <c r="AB112" s="162"/>
      <c r="AC112" s="162"/>
      <c r="AD112" s="162"/>
      <c r="AE112" s="162"/>
      <c r="AF112" s="162"/>
      <c r="AG112" s="162"/>
      <c r="AH112" s="162"/>
      <c r="AI112" s="162"/>
      <c r="AJ112" s="162"/>
      <c r="BM112" s="386"/>
    </row>
    <row r="113" spans="1:65" s="79" customFormat="1" x14ac:dyDescent="0.25">
      <c r="A113" s="372"/>
      <c r="B113" s="372"/>
      <c r="C113" s="37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2"/>
      <c r="AA113" s="162"/>
      <c r="AB113" s="162"/>
      <c r="AC113" s="162"/>
      <c r="AD113" s="162"/>
      <c r="AE113" s="162"/>
      <c r="AF113" s="162"/>
      <c r="AG113" s="162"/>
      <c r="AH113" s="162"/>
      <c r="AI113" s="162"/>
      <c r="AJ113" s="162"/>
      <c r="BM113" s="386"/>
    </row>
    <row r="114" spans="1:65" s="79" customFormat="1" x14ac:dyDescent="0.25">
      <c r="A114" s="372"/>
      <c r="B114" s="372"/>
      <c r="C114" s="37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  <c r="AA114" s="162"/>
      <c r="AB114" s="162"/>
      <c r="AC114" s="162"/>
      <c r="AD114" s="162"/>
      <c r="AE114" s="162"/>
      <c r="AF114" s="162"/>
      <c r="AG114" s="162"/>
      <c r="AH114" s="162"/>
      <c r="AI114" s="162"/>
      <c r="AJ114" s="162"/>
      <c r="BM114" s="386"/>
    </row>
    <row r="115" spans="1:65" s="79" customFormat="1" x14ac:dyDescent="0.25">
      <c r="A115" s="372"/>
      <c r="B115" s="372"/>
      <c r="C115" s="372"/>
      <c r="Q115" s="162"/>
      <c r="R115" s="162"/>
      <c r="S115" s="162"/>
      <c r="T115" s="162"/>
      <c r="U115" s="162"/>
      <c r="V115" s="162"/>
      <c r="W115" s="162"/>
      <c r="X115" s="162"/>
      <c r="Y115" s="162"/>
      <c r="Z115" s="162"/>
      <c r="AA115" s="162"/>
      <c r="AB115" s="162"/>
      <c r="AC115" s="162"/>
      <c r="AD115" s="162"/>
      <c r="AE115" s="162"/>
      <c r="AF115" s="162"/>
      <c r="AG115" s="162"/>
      <c r="AH115" s="162"/>
      <c r="AI115" s="162"/>
      <c r="AJ115" s="162"/>
      <c r="BM115" s="386"/>
    </row>
    <row r="116" spans="1:65" s="79" customFormat="1" x14ac:dyDescent="0.25">
      <c r="A116" s="372"/>
      <c r="B116" s="372"/>
      <c r="C116" s="372"/>
      <c r="Q116" s="162"/>
      <c r="R116" s="162"/>
      <c r="S116" s="162"/>
      <c r="T116" s="162"/>
      <c r="U116" s="162"/>
      <c r="V116" s="162"/>
      <c r="W116" s="162"/>
      <c r="X116" s="162"/>
      <c r="Y116" s="162"/>
      <c r="Z116" s="162"/>
      <c r="AA116" s="162"/>
      <c r="AB116" s="162"/>
      <c r="AC116" s="162"/>
      <c r="AD116" s="162"/>
      <c r="AE116" s="162"/>
      <c r="AF116" s="162"/>
      <c r="AG116" s="162"/>
      <c r="AH116" s="162"/>
      <c r="AI116" s="162"/>
      <c r="AJ116" s="162"/>
      <c r="BM116" s="386"/>
    </row>
    <row r="117" spans="1:65" s="79" customFormat="1" x14ac:dyDescent="0.25">
      <c r="A117" s="372"/>
      <c r="B117" s="372"/>
      <c r="C117" s="37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  <c r="AA117" s="162"/>
      <c r="AB117" s="162"/>
      <c r="AC117" s="162"/>
      <c r="AD117" s="162"/>
      <c r="AE117" s="162"/>
      <c r="AF117" s="162"/>
      <c r="AG117" s="162"/>
      <c r="AH117" s="162"/>
      <c r="AI117" s="162"/>
      <c r="AJ117" s="162"/>
      <c r="BM117" s="386"/>
    </row>
    <row r="118" spans="1:65" s="79" customFormat="1" x14ac:dyDescent="0.25">
      <c r="A118" s="372"/>
      <c r="B118" s="372"/>
      <c r="C118" s="37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  <c r="BM118" s="386"/>
    </row>
    <row r="119" spans="1:65" s="79" customFormat="1" x14ac:dyDescent="0.25">
      <c r="A119" s="372"/>
      <c r="B119" s="372"/>
      <c r="C119" s="372"/>
      <c r="Q119" s="162"/>
      <c r="R119" s="162"/>
      <c r="S119" s="162"/>
      <c r="T119" s="162"/>
      <c r="U119" s="162"/>
      <c r="V119" s="162"/>
      <c r="W119" s="162"/>
      <c r="X119" s="162"/>
      <c r="Y119" s="162"/>
      <c r="Z119" s="162"/>
      <c r="AA119" s="162"/>
      <c r="AB119" s="162"/>
      <c r="AC119" s="162"/>
      <c r="AD119" s="162"/>
      <c r="AE119" s="162"/>
      <c r="AF119" s="162"/>
      <c r="AG119" s="162"/>
      <c r="AH119" s="162"/>
      <c r="AI119" s="162"/>
      <c r="AJ119" s="162"/>
      <c r="BM119" s="386"/>
    </row>
    <row r="120" spans="1:65" s="79" customFormat="1" x14ac:dyDescent="0.25">
      <c r="A120" s="372"/>
      <c r="B120" s="372"/>
      <c r="C120" s="372"/>
      <c r="Q120" s="162"/>
      <c r="R120" s="162"/>
      <c r="S120" s="162"/>
      <c r="T120" s="162"/>
      <c r="U120" s="162"/>
      <c r="V120" s="162"/>
      <c r="W120" s="162"/>
      <c r="X120" s="162"/>
      <c r="Y120" s="162"/>
      <c r="Z120" s="162"/>
      <c r="AA120" s="162"/>
      <c r="AB120" s="162"/>
      <c r="AC120" s="162"/>
      <c r="AD120" s="162"/>
      <c r="AE120" s="162"/>
      <c r="AF120" s="162"/>
      <c r="AG120" s="162"/>
      <c r="AH120" s="162"/>
      <c r="AI120" s="162"/>
      <c r="AJ120" s="162"/>
      <c r="BM120" s="386"/>
    </row>
    <row r="121" spans="1:65" s="79" customFormat="1" x14ac:dyDescent="0.25">
      <c r="A121" s="372"/>
      <c r="B121" s="372"/>
      <c r="C121" s="37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  <c r="AA121" s="162"/>
      <c r="AB121" s="162"/>
      <c r="AC121" s="162"/>
      <c r="AD121" s="162"/>
      <c r="AE121" s="162"/>
      <c r="AF121" s="162"/>
      <c r="AG121" s="162"/>
      <c r="AH121" s="162"/>
      <c r="AI121" s="162"/>
      <c r="AJ121" s="162"/>
      <c r="BM121" s="386"/>
    </row>
    <row r="122" spans="1:65" s="79" customFormat="1" x14ac:dyDescent="0.25">
      <c r="A122" s="372"/>
      <c r="B122" s="372"/>
      <c r="C122" s="37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  <c r="AA122" s="162"/>
      <c r="AB122" s="162"/>
      <c r="AC122" s="162"/>
      <c r="AD122" s="162"/>
      <c r="AE122" s="162"/>
      <c r="AF122" s="162"/>
      <c r="AG122" s="162"/>
      <c r="AH122" s="162"/>
      <c r="AI122" s="162"/>
      <c r="AJ122" s="162"/>
      <c r="BM122" s="386"/>
    </row>
    <row r="123" spans="1:65" s="79" customFormat="1" x14ac:dyDescent="0.25">
      <c r="A123" s="372"/>
      <c r="B123" s="372"/>
      <c r="C123" s="37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62"/>
      <c r="AH123" s="162"/>
      <c r="AI123" s="162"/>
      <c r="AJ123" s="162"/>
      <c r="BM123" s="386"/>
    </row>
    <row r="124" spans="1:65" s="79" customFormat="1" x14ac:dyDescent="0.25">
      <c r="A124" s="372"/>
      <c r="B124" s="372"/>
      <c r="C124" s="37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  <c r="AA124" s="162"/>
      <c r="AB124" s="162"/>
      <c r="AC124" s="162"/>
      <c r="AD124" s="162"/>
      <c r="AE124" s="162"/>
      <c r="AF124" s="162"/>
      <c r="AG124" s="162"/>
      <c r="AH124" s="162"/>
      <c r="AI124" s="162"/>
      <c r="AJ124" s="162"/>
      <c r="BM124" s="386"/>
    </row>
    <row r="125" spans="1:65" s="79" customFormat="1" x14ac:dyDescent="0.25">
      <c r="A125" s="372"/>
      <c r="B125" s="372"/>
      <c r="C125" s="37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  <c r="AA125" s="162"/>
      <c r="AB125" s="162"/>
      <c r="AC125" s="162"/>
      <c r="AD125" s="162"/>
      <c r="AE125" s="162"/>
      <c r="AF125" s="162"/>
      <c r="AG125" s="162"/>
      <c r="AH125" s="162"/>
      <c r="AI125" s="162"/>
      <c r="AJ125" s="162"/>
      <c r="BM125" s="386"/>
    </row>
    <row r="126" spans="1:65" s="79" customFormat="1" x14ac:dyDescent="0.25">
      <c r="A126" s="372"/>
      <c r="B126" s="372"/>
      <c r="C126" s="37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2"/>
      <c r="BM126" s="386"/>
    </row>
    <row r="127" spans="1:65" s="79" customFormat="1" x14ac:dyDescent="0.25">
      <c r="A127" s="372"/>
      <c r="B127" s="372"/>
      <c r="C127" s="372"/>
      <c r="Q127" s="162"/>
      <c r="R127" s="162"/>
      <c r="S127" s="162"/>
      <c r="T127" s="162"/>
      <c r="U127" s="162"/>
      <c r="V127" s="162"/>
      <c r="W127" s="162"/>
      <c r="X127" s="162"/>
      <c r="Y127" s="162"/>
      <c r="Z127" s="162"/>
      <c r="AA127" s="162"/>
      <c r="AB127" s="162"/>
      <c r="AC127" s="162"/>
      <c r="AD127" s="162"/>
      <c r="AE127" s="162"/>
      <c r="AF127" s="162"/>
      <c r="AG127" s="162"/>
      <c r="AH127" s="162"/>
      <c r="AI127" s="162"/>
      <c r="AJ127" s="162"/>
      <c r="BM127" s="386"/>
    </row>
    <row r="128" spans="1:65" s="79" customFormat="1" x14ac:dyDescent="0.25">
      <c r="A128" s="372"/>
      <c r="B128" s="372"/>
      <c r="C128" s="37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/>
      <c r="AF128" s="162"/>
      <c r="AG128" s="162"/>
      <c r="AH128" s="162"/>
      <c r="AI128" s="162"/>
      <c r="AJ128" s="162"/>
      <c r="BM128" s="386"/>
    </row>
    <row r="129" spans="1:65" s="79" customFormat="1" x14ac:dyDescent="0.25">
      <c r="A129" s="372"/>
      <c r="B129" s="372"/>
      <c r="C129" s="372"/>
      <c r="Q129" s="162"/>
      <c r="R129" s="162"/>
      <c r="S129" s="162"/>
      <c r="T129" s="162"/>
      <c r="U129" s="162"/>
      <c r="V129" s="162"/>
      <c r="W129" s="162"/>
      <c r="X129" s="162"/>
      <c r="Y129" s="162"/>
      <c r="Z129" s="162"/>
      <c r="AA129" s="162"/>
      <c r="AB129" s="162"/>
      <c r="AC129" s="162"/>
      <c r="AD129" s="162"/>
      <c r="AE129" s="162"/>
      <c r="AF129" s="162"/>
      <c r="AG129" s="162"/>
      <c r="AH129" s="162"/>
      <c r="AI129" s="162"/>
      <c r="AJ129" s="162"/>
      <c r="BM129" s="386"/>
    </row>
    <row r="130" spans="1:65" s="79" customFormat="1" x14ac:dyDescent="0.25">
      <c r="A130" s="372"/>
      <c r="B130" s="372"/>
      <c r="C130" s="372"/>
      <c r="Q130" s="162"/>
      <c r="R130" s="162"/>
      <c r="S130" s="162"/>
      <c r="T130" s="162"/>
      <c r="U130" s="162"/>
      <c r="V130" s="162"/>
      <c r="W130" s="162"/>
      <c r="X130" s="162"/>
      <c r="Y130" s="162"/>
      <c r="Z130" s="162"/>
      <c r="AA130" s="162"/>
      <c r="AB130" s="162"/>
      <c r="AC130" s="162"/>
      <c r="AD130" s="162"/>
      <c r="AE130" s="162"/>
      <c r="AF130" s="162"/>
      <c r="AG130" s="162"/>
      <c r="AH130" s="162"/>
      <c r="AI130" s="162"/>
      <c r="AJ130" s="162"/>
      <c r="BM130" s="386"/>
    </row>
    <row r="131" spans="1:65" s="79" customFormat="1" x14ac:dyDescent="0.25">
      <c r="A131" s="372"/>
      <c r="B131" s="372"/>
      <c r="C131" s="372"/>
      <c r="Q131" s="162"/>
      <c r="R131" s="162"/>
      <c r="S131" s="162"/>
      <c r="T131" s="162"/>
      <c r="U131" s="162"/>
      <c r="V131" s="162"/>
      <c r="W131" s="162"/>
      <c r="X131" s="162"/>
      <c r="Y131" s="162"/>
      <c r="Z131" s="162"/>
      <c r="AA131" s="162"/>
      <c r="AB131" s="162"/>
      <c r="AC131" s="162"/>
      <c r="AD131" s="162"/>
      <c r="AE131" s="162"/>
      <c r="AF131" s="162"/>
      <c r="AG131" s="162"/>
      <c r="AH131" s="162"/>
      <c r="AI131" s="162"/>
      <c r="AJ131" s="162"/>
      <c r="BM131" s="386"/>
    </row>
    <row r="132" spans="1:65" s="79" customFormat="1" x14ac:dyDescent="0.25">
      <c r="A132" s="372"/>
      <c r="B132" s="372"/>
      <c r="C132" s="372"/>
      <c r="Q132" s="162"/>
      <c r="R132" s="162"/>
      <c r="S132" s="162"/>
      <c r="T132" s="162"/>
      <c r="U132" s="162"/>
      <c r="V132" s="162"/>
      <c r="W132" s="162"/>
      <c r="X132" s="162"/>
      <c r="Y132" s="162"/>
      <c r="Z132" s="162"/>
      <c r="AA132" s="162"/>
      <c r="AB132" s="162"/>
      <c r="AC132" s="162"/>
      <c r="AD132" s="162"/>
      <c r="AE132" s="162"/>
      <c r="AF132" s="162"/>
      <c r="AG132" s="162"/>
      <c r="AH132" s="162"/>
      <c r="AI132" s="162"/>
      <c r="AJ132" s="162"/>
      <c r="BM132" s="386"/>
    </row>
    <row r="133" spans="1:65" s="79" customFormat="1" x14ac:dyDescent="0.25">
      <c r="A133" s="372"/>
      <c r="B133" s="372"/>
      <c r="C133" s="372"/>
      <c r="Q133" s="162"/>
      <c r="R133" s="162"/>
      <c r="S133" s="162"/>
      <c r="T133" s="162"/>
      <c r="U133" s="162"/>
      <c r="V133" s="162"/>
      <c r="W133" s="162"/>
      <c r="X133" s="162"/>
      <c r="Y133" s="162"/>
      <c r="Z133" s="162"/>
      <c r="AA133" s="162"/>
      <c r="AB133" s="162"/>
      <c r="AC133" s="162"/>
      <c r="AD133" s="162"/>
      <c r="AE133" s="162"/>
      <c r="AF133" s="162"/>
      <c r="AG133" s="162"/>
      <c r="AH133" s="162"/>
      <c r="AI133" s="162"/>
      <c r="AJ133" s="162"/>
      <c r="BM133" s="386"/>
    </row>
    <row r="134" spans="1:65" s="79" customFormat="1" x14ac:dyDescent="0.25">
      <c r="A134" s="372"/>
      <c r="B134" s="372"/>
      <c r="C134" s="372"/>
      <c r="Q134" s="162"/>
      <c r="R134" s="162"/>
      <c r="S134" s="162"/>
      <c r="T134" s="162"/>
      <c r="U134" s="162"/>
      <c r="V134" s="162"/>
      <c r="W134" s="162"/>
      <c r="X134" s="162"/>
      <c r="Y134" s="162"/>
      <c r="Z134" s="162"/>
      <c r="AA134" s="162"/>
      <c r="AB134" s="162"/>
      <c r="AC134" s="162"/>
      <c r="AD134" s="162"/>
      <c r="AE134" s="162"/>
      <c r="AF134" s="162"/>
      <c r="AG134" s="162"/>
      <c r="AH134" s="162"/>
      <c r="AI134" s="162"/>
      <c r="AJ134" s="162"/>
      <c r="BM134" s="386"/>
    </row>
    <row r="135" spans="1:65" s="79" customFormat="1" x14ac:dyDescent="0.25">
      <c r="A135" s="372"/>
      <c r="B135" s="372"/>
      <c r="C135" s="372"/>
      <c r="Q135" s="162"/>
      <c r="R135" s="162"/>
      <c r="S135" s="162"/>
      <c r="T135" s="162"/>
      <c r="U135" s="162"/>
      <c r="V135" s="162"/>
      <c r="W135" s="162"/>
      <c r="X135" s="162"/>
      <c r="Y135" s="162"/>
      <c r="Z135" s="162"/>
      <c r="AA135" s="162"/>
      <c r="AB135" s="162"/>
      <c r="AC135" s="162"/>
      <c r="AD135" s="162"/>
      <c r="AE135" s="162"/>
      <c r="AF135" s="162"/>
      <c r="AG135" s="162"/>
      <c r="AH135" s="162"/>
      <c r="AI135" s="162"/>
      <c r="AJ135" s="162"/>
      <c r="BM135" s="386"/>
    </row>
    <row r="136" spans="1:65" s="79" customFormat="1" x14ac:dyDescent="0.25">
      <c r="A136" s="372"/>
      <c r="B136" s="372"/>
      <c r="C136" s="372"/>
      <c r="Q136" s="162"/>
      <c r="R136" s="162"/>
      <c r="S136" s="162"/>
      <c r="T136" s="162"/>
      <c r="U136" s="162"/>
      <c r="V136" s="162"/>
      <c r="W136" s="162"/>
      <c r="X136" s="162"/>
      <c r="Y136" s="162"/>
      <c r="Z136" s="162"/>
      <c r="AA136" s="162"/>
      <c r="AB136" s="162"/>
      <c r="AC136" s="162"/>
      <c r="AD136" s="162"/>
      <c r="AE136" s="162"/>
      <c r="AF136" s="162"/>
      <c r="AG136" s="162"/>
      <c r="AH136" s="162"/>
      <c r="AI136" s="162"/>
      <c r="AJ136" s="162"/>
      <c r="BM136" s="386"/>
    </row>
    <row r="137" spans="1:65" s="79" customFormat="1" x14ac:dyDescent="0.25">
      <c r="A137" s="372"/>
      <c r="B137" s="372"/>
      <c r="C137" s="372"/>
      <c r="Q137" s="162"/>
      <c r="R137" s="162"/>
      <c r="S137" s="162"/>
      <c r="T137" s="162"/>
      <c r="U137" s="162"/>
      <c r="V137" s="162"/>
      <c r="W137" s="162"/>
      <c r="X137" s="162"/>
      <c r="Y137" s="162"/>
      <c r="Z137" s="162"/>
      <c r="AA137" s="162"/>
      <c r="AB137" s="162"/>
      <c r="AC137" s="162"/>
      <c r="AD137" s="162"/>
      <c r="AE137" s="162"/>
      <c r="AF137" s="162"/>
      <c r="AG137" s="162"/>
      <c r="AH137" s="162"/>
      <c r="AI137" s="162"/>
      <c r="AJ137" s="162"/>
      <c r="BM137" s="386"/>
    </row>
    <row r="138" spans="1:65" s="79" customFormat="1" x14ac:dyDescent="0.25">
      <c r="A138" s="372"/>
      <c r="B138" s="372"/>
      <c r="C138" s="372"/>
      <c r="Q138" s="162"/>
      <c r="R138" s="162"/>
      <c r="S138" s="162"/>
      <c r="T138" s="162"/>
      <c r="U138" s="162"/>
      <c r="V138" s="162"/>
      <c r="W138" s="162"/>
      <c r="X138" s="162"/>
      <c r="Y138" s="162"/>
      <c r="Z138" s="162"/>
      <c r="AA138" s="162"/>
      <c r="AB138" s="162"/>
      <c r="AC138" s="162"/>
      <c r="AD138" s="162"/>
      <c r="AE138" s="162"/>
      <c r="AF138" s="162"/>
      <c r="AG138" s="162"/>
      <c r="AH138" s="162"/>
      <c r="AI138" s="162"/>
      <c r="AJ138" s="162"/>
      <c r="BM138" s="386"/>
    </row>
    <row r="139" spans="1:65" s="79" customFormat="1" x14ac:dyDescent="0.25">
      <c r="A139" s="372"/>
      <c r="B139" s="372"/>
      <c r="C139" s="372"/>
      <c r="Q139" s="162"/>
      <c r="R139" s="162"/>
      <c r="S139" s="162"/>
      <c r="T139" s="162"/>
      <c r="U139" s="162"/>
      <c r="V139" s="162"/>
      <c r="W139" s="162"/>
      <c r="X139" s="162"/>
      <c r="Y139" s="162"/>
      <c r="Z139" s="162"/>
      <c r="AA139" s="162"/>
      <c r="AB139" s="162"/>
      <c r="AC139" s="162"/>
      <c r="AD139" s="162"/>
      <c r="AE139" s="162"/>
      <c r="AF139" s="162"/>
      <c r="AG139" s="162"/>
      <c r="AH139" s="162"/>
      <c r="AI139" s="162"/>
      <c r="AJ139" s="162"/>
      <c r="BM139" s="386"/>
    </row>
    <row r="140" spans="1:65" s="79" customFormat="1" x14ac:dyDescent="0.25">
      <c r="A140" s="372"/>
      <c r="B140" s="372"/>
      <c r="C140" s="372"/>
      <c r="Q140" s="162"/>
      <c r="R140" s="162"/>
      <c r="S140" s="162"/>
      <c r="T140" s="162"/>
      <c r="U140" s="162"/>
      <c r="V140" s="162"/>
      <c r="W140" s="162"/>
      <c r="X140" s="162"/>
      <c r="Y140" s="162"/>
      <c r="Z140" s="162"/>
      <c r="AA140" s="162"/>
      <c r="AB140" s="162"/>
      <c r="AC140" s="162"/>
      <c r="AD140" s="162"/>
      <c r="AE140" s="162"/>
      <c r="AF140" s="162"/>
      <c r="AG140" s="162"/>
      <c r="AH140" s="162"/>
      <c r="AI140" s="162"/>
      <c r="AJ140" s="162"/>
      <c r="BM140" s="386"/>
    </row>
    <row r="141" spans="1:65" s="79" customFormat="1" x14ac:dyDescent="0.25">
      <c r="A141" s="372"/>
      <c r="B141" s="372"/>
      <c r="C141" s="372"/>
      <c r="Q141" s="162"/>
      <c r="R141" s="162"/>
      <c r="S141" s="162"/>
      <c r="T141" s="162"/>
      <c r="U141" s="162"/>
      <c r="V141" s="162"/>
      <c r="W141" s="162"/>
      <c r="X141" s="162"/>
      <c r="Y141" s="162"/>
      <c r="Z141" s="162"/>
      <c r="AA141" s="162"/>
      <c r="AB141" s="162"/>
      <c r="AC141" s="162"/>
      <c r="AD141" s="162"/>
      <c r="AE141" s="162"/>
      <c r="AF141" s="162"/>
      <c r="AG141" s="162"/>
      <c r="AH141" s="162"/>
      <c r="AI141" s="162"/>
      <c r="AJ141" s="162"/>
      <c r="BM141" s="386"/>
    </row>
    <row r="142" spans="1:65" s="79" customFormat="1" x14ac:dyDescent="0.25">
      <c r="A142" s="372"/>
      <c r="B142" s="372"/>
      <c r="C142" s="372"/>
      <c r="Q142" s="162"/>
      <c r="R142" s="162"/>
      <c r="S142" s="162"/>
      <c r="T142" s="162"/>
      <c r="U142" s="162"/>
      <c r="V142" s="162"/>
      <c r="W142" s="162"/>
      <c r="X142" s="162"/>
      <c r="Y142" s="162"/>
      <c r="Z142" s="162"/>
      <c r="AA142" s="162"/>
      <c r="AB142" s="162"/>
      <c r="AC142" s="162"/>
      <c r="AD142" s="162"/>
      <c r="AE142" s="162"/>
      <c r="AF142" s="162"/>
      <c r="AG142" s="162"/>
      <c r="AH142" s="162"/>
      <c r="AI142" s="162"/>
      <c r="AJ142" s="162"/>
      <c r="BM142" s="386"/>
    </row>
    <row r="143" spans="1:65" s="79" customFormat="1" x14ac:dyDescent="0.25">
      <c r="A143" s="372"/>
      <c r="B143" s="372"/>
      <c r="C143" s="372"/>
      <c r="Q143" s="162"/>
      <c r="R143" s="162"/>
      <c r="S143" s="162"/>
      <c r="T143" s="162"/>
      <c r="U143" s="162"/>
      <c r="V143" s="162"/>
      <c r="W143" s="162"/>
      <c r="X143" s="162"/>
      <c r="Y143" s="162"/>
      <c r="Z143" s="162"/>
      <c r="AA143" s="162"/>
      <c r="AB143" s="162"/>
      <c r="AC143" s="162"/>
      <c r="AD143" s="162"/>
      <c r="AE143" s="162"/>
      <c r="AF143" s="162"/>
      <c r="AG143" s="162"/>
      <c r="AH143" s="162"/>
      <c r="AI143" s="162"/>
      <c r="AJ143" s="162"/>
      <c r="BM143" s="386"/>
    </row>
    <row r="144" spans="1:65" s="79" customFormat="1" x14ac:dyDescent="0.25">
      <c r="A144" s="372"/>
      <c r="B144" s="372"/>
      <c r="C144" s="37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2"/>
      <c r="AH144" s="162"/>
      <c r="AI144" s="162"/>
      <c r="AJ144" s="162"/>
      <c r="BM144" s="386"/>
    </row>
    <row r="145" spans="1:65" s="79" customFormat="1" x14ac:dyDescent="0.25">
      <c r="A145" s="372"/>
      <c r="B145" s="372"/>
      <c r="C145" s="372"/>
      <c r="Q145" s="162"/>
      <c r="R145" s="162"/>
      <c r="S145" s="162"/>
      <c r="T145" s="162"/>
      <c r="U145" s="162"/>
      <c r="V145" s="162"/>
      <c r="W145" s="162"/>
      <c r="X145" s="162"/>
      <c r="Y145" s="162"/>
      <c r="Z145" s="162"/>
      <c r="AA145" s="162"/>
      <c r="AB145" s="162"/>
      <c r="AC145" s="162"/>
      <c r="AD145" s="162"/>
      <c r="AE145" s="162"/>
      <c r="AF145" s="162"/>
      <c r="AG145" s="162"/>
      <c r="AH145" s="162"/>
      <c r="AI145" s="162"/>
      <c r="AJ145" s="162"/>
      <c r="BM145" s="386"/>
    </row>
    <row r="146" spans="1:65" s="79" customFormat="1" x14ac:dyDescent="0.25">
      <c r="A146" s="372"/>
      <c r="B146" s="372"/>
      <c r="C146" s="372"/>
      <c r="Q146" s="162"/>
      <c r="R146" s="162"/>
      <c r="S146" s="162"/>
      <c r="T146" s="162"/>
      <c r="U146" s="162"/>
      <c r="V146" s="162"/>
      <c r="W146" s="162"/>
      <c r="X146" s="162"/>
      <c r="Y146" s="162"/>
      <c r="Z146" s="162"/>
      <c r="AA146" s="162"/>
      <c r="AB146" s="162"/>
      <c r="AC146" s="162"/>
      <c r="AD146" s="162"/>
      <c r="AE146" s="162"/>
      <c r="AF146" s="162"/>
      <c r="AG146" s="162"/>
      <c r="AH146" s="162"/>
      <c r="AI146" s="162"/>
      <c r="AJ146" s="162"/>
      <c r="BM146" s="386"/>
    </row>
    <row r="147" spans="1:65" s="79" customFormat="1" x14ac:dyDescent="0.25">
      <c r="A147" s="372"/>
      <c r="B147" s="372"/>
      <c r="C147" s="372"/>
      <c r="Q147" s="162"/>
      <c r="R147" s="162"/>
      <c r="S147" s="162"/>
      <c r="T147" s="162"/>
      <c r="U147" s="162"/>
      <c r="V147" s="162"/>
      <c r="W147" s="162"/>
      <c r="X147" s="162"/>
      <c r="Y147" s="162"/>
      <c r="Z147" s="162"/>
      <c r="AA147" s="162"/>
      <c r="AB147" s="162"/>
      <c r="AC147" s="162"/>
      <c r="AD147" s="162"/>
      <c r="AE147" s="162"/>
      <c r="AF147" s="162"/>
      <c r="AG147" s="162"/>
      <c r="AH147" s="162"/>
      <c r="AI147" s="162"/>
      <c r="AJ147" s="162"/>
      <c r="BM147" s="386"/>
    </row>
    <row r="148" spans="1:65" s="79" customFormat="1" x14ac:dyDescent="0.25">
      <c r="A148" s="372"/>
      <c r="B148" s="372"/>
      <c r="C148" s="372"/>
      <c r="Q148" s="162"/>
      <c r="R148" s="162"/>
      <c r="S148" s="162"/>
      <c r="T148" s="162"/>
      <c r="U148" s="162"/>
      <c r="V148" s="162"/>
      <c r="W148" s="162"/>
      <c r="X148" s="162"/>
      <c r="Y148" s="162"/>
      <c r="Z148" s="162"/>
      <c r="AA148" s="162"/>
      <c r="AB148" s="162"/>
      <c r="AC148" s="162"/>
      <c r="AD148" s="162"/>
      <c r="AE148" s="162"/>
      <c r="AF148" s="162"/>
      <c r="AG148" s="162"/>
      <c r="AH148" s="162"/>
      <c r="AI148" s="162"/>
      <c r="AJ148" s="162"/>
      <c r="BM148" s="386"/>
    </row>
    <row r="149" spans="1:65" s="79" customFormat="1" x14ac:dyDescent="0.25">
      <c r="A149" s="372"/>
      <c r="B149" s="372"/>
      <c r="C149" s="372"/>
      <c r="Q149" s="162"/>
      <c r="R149" s="162"/>
      <c r="S149" s="162"/>
      <c r="T149" s="162"/>
      <c r="U149" s="162"/>
      <c r="V149" s="162"/>
      <c r="W149" s="162"/>
      <c r="X149" s="162"/>
      <c r="Y149" s="162"/>
      <c r="Z149" s="162"/>
      <c r="AA149" s="162"/>
      <c r="AB149" s="162"/>
      <c r="AC149" s="162"/>
      <c r="AD149" s="162"/>
      <c r="AE149" s="162"/>
      <c r="AF149" s="162"/>
      <c r="AG149" s="162"/>
      <c r="AH149" s="162"/>
      <c r="AI149" s="162"/>
      <c r="AJ149" s="162"/>
      <c r="BM149" s="386"/>
    </row>
    <row r="150" spans="1:65" s="79" customFormat="1" x14ac:dyDescent="0.25">
      <c r="A150" s="372"/>
      <c r="B150" s="372"/>
      <c r="C150" s="372"/>
      <c r="Q150" s="162"/>
      <c r="R150" s="162"/>
      <c r="S150" s="162"/>
      <c r="T150" s="162"/>
      <c r="U150" s="162"/>
      <c r="V150" s="162"/>
      <c r="W150" s="162"/>
      <c r="X150" s="162"/>
      <c r="Y150" s="162"/>
      <c r="Z150" s="162"/>
      <c r="AA150" s="162"/>
      <c r="AB150" s="162"/>
      <c r="AC150" s="162"/>
      <c r="AD150" s="162"/>
      <c r="AE150" s="162"/>
      <c r="AF150" s="162"/>
      <c r="AG150" s="162"/>
      <c r="AH150" s="162"/>
      <c r="AI150" s="162"/>
      <c r="AJ150" s="162"/>
      <c r="BM150" s="386"/>
    </row>
    <row r="151" spans="1:65" s="79" customFormat="1" x14ac:dyDescent="0.25">
      <c r="A151" s="372"/>
      <c r="B151" s="372"/>
      <c r="C151" s="372"/>
      <c r="Q151" s="162"/>
      <c r="R151" s="162"/>
      <c r="S151" s="162"/>
      <c r="T151" s="162"/>
      <c r="U151" s="162"/>
      <c r="V151" s="162"/>
      <c r="W151" s="162"/>
      <c r="X151" s="162"/>
      <c r="Y151" s="162"/>
      <c r="Z151" s="162"/>
      <c r="AA151" s="162"/>
      <c r="AB151" s="162"/>
      <c r="AC151" s="162"/>
      <c r="AD151" s="162"/>
      <c r="AE151" s="162"/>
      <c r="AF151" s="162"/>
      <c r="AG151" s="162"/>
      <c r="AH151" s="162"/>
      <c r="AI151" s="162"/>
      <c r="AJ151" s="162"/>
      <c r="BM151" s="386"/>
    </row>
    <row r="152" spans="1:65" s="79" customFormat="1" x14ac:dyDescent="0.25">
      <c r="A152" s="372"/>
      <c r="B152" s="372"/>
      <c r="C152" s="372"/>
      <c r="Q152" s="162"/>
      <c r="R152" s="162"/>
      <c r="S152" s="162"/>
      <c r="T152" s="162"/>
      <c r="U152" s="162"/>
      <c r="V152" s="162"/>
      <c r="W152" s="162"/>
      <c r="X152" s="162"/>
      <c r="Y152" s="162"/>
      <c r="Z152" s="162"/>
      <c r="AA152" s="162"/>
      <c r="AB152" s="162"/>
      <c r="AC152" s="162"/>
      <c r="AD152" s="162"/>
      <c r="AE152" s="162"/>
      <c r="AF152" s="162"/>
      <c r="AG152" s="162"/>
      <c r="AH152" s="162"/>
      <c r="AI152" s="162"/>
      <c r="AJ152" s="162"/>
      <c r="BM152" s="386"/>
    </row>
    <row r="153" spans="1:65" s="79" customFormat="1" x14ac:dyDescent="0.25">
      <c r="A153" s="372"/>
      <c r="B153" s="372"/>
      <c r="C153" s="372"/>
      <c r="Q153" s="162"/>
      <c r="R153" s="162"/>
      <c r="S153" s="162"/>
      <c r="T153" s="162"/>
      <c r="U153" s="162"/>
      <c r="V153" s="162"/>
      <c r="W153" s="162"/>
      <c r="X153" s="162"/>
      <c r="Y153" s="162"/>
      <c r="Z153" s="162"/>
      <c r="AA153" s="162"/>
      <c r="AB153" s="162"/>
      <c r="AC153" s="162"/>
      <c r="AD153" s="162"/>
      <c r="AE153" s="162"/>
      <c r="AF153" s="162"/>
      <c r="AG153" s="162"/>
      <c r="AH153" s="162"/>
      <c r="AI153" s="162"/>
      <c r="AJ153" s="162"/>
      <c r="BM153" s="386"/>
    </row>
    <row r="154" spans="1:65" s="79" customFormat="1" x14ac:dyDescent="0.25">
      <c r="A154" s="372"/>
      <c r="B154" s="372"/>
      <c r="C154" s="372"/>
      <c r="Q154" s="162"/>
      <c r="R154" s="162"/>
      <c r="S154" s="162"/>
      <c r="T154" s="162"/>
      <c r="U154" s="162"/>
      <c r="V154" s="162"/>
      <c r="W154" s="162"/>
      <c r="X154" s="162"/>
      <c r="Y154" s="162"/>
      <c r="Z154" s="162"/>
      <c r="AA154" s="162"/>
      <c r="AB154" s="162"/>
      <c r="AC154" s="162"/>
      <c r="AD154" s="162"/>
      <c r="AE154" s="162"/>
      <c r="AF154" s="162"/>
      <c r="AG154" s="162"/>
      <c r="AH154" s="162"/>
      <c r="AI154" s="162"/>
      <c r="AJ154" s="162"/>
      <c r="BM154" s="386"/>
    </row>
    <row r="155" spans="1:65" s="79" customFormat="1" x14ac:dyDescent="0.25">
      <c r="A155" s="372"/>
      <c r="B155" s="372"/>
      <c r="C155" s="372"/>
      <c r="Q155" s="162"/>
      <c r="R155" s="162"/>
      <c r="S155" s="162"/>
      <c r="T155" s="162"/>
      <c r="U155" s="162"/>
      <c r="V155" s="162"/>
      <c r="W155" s="162"/>
      <c r="X155" s="162"/>
      <c r="Y155" s="162"/>
      <c r="Z155" s="162"/>
      <c r="AA155" s="162"/>
      <c r="AB155" s="162"/>
      <c r="AC155" s="162"/>
      <c r="AD155" s="162"/>
      <c r="AE155" s="162"/>
      <c r="AF155" s="162"/>
      <c r="AG155" s="162"/>
      <c r="AH155" s="162"/>
      <c r="AI155" s="162"/>
      <c r="AJ155" s="162"/>
      <c r="BM155" s="386"/>
    </row>
    <row r="156" spans="1:65" s="79" customFormat="1" x14ac:dyDescent="0.25">
      <c r="A156" s="372"/>
      <c r="B156" s="372"/>
      <c r="C156" s="372"/>
      <c r="Q156" s="162"/>
      <c r="R156" s="162"/>
      <c r="S156" s="162"/>
      <c r="T156" s="162"/>
      <c r="U156" s="162"/>
      <c r="V156" s="162"/>
      <c r="W156" s="162"/>
      <c r="X156" s="162"/>
      <c r="Y156" s="162"/>
      <c r="Z156" s="162"/>
      <c r="AA156" s="162"/>
      <c r="AB156" s="162"/>
      <c r="AC156" s="162"/>
      <c r="AD156" s="162"/>
      <c r="AE156" s="162"/>
      <c r="AF156" s="162"/>
      <c r="AG156" s="162"/>
      <c r="AH156" s="162"/>
      <c r="AI156" s="162"/>
      <c r="AJ156" s="162"/>
      <c r="BM156" s="386"/>
    </row>
    <row r="157" spans="1:65" s="79" customFormat="1" x14ac:dyDescent="0.25">
      <c r="A157" s="372"/>
      <c r="B157" s="372"/>
      <c r="C157" s="372"/>
      <c r="Q157" s="162"/>
      <c r="R157" s="162"/>
      <c r="S157" s="162"/>
      <c r="T157" s="162"/>
      <c r="U157" s="162"/>
      <c r="V157" s="162"/>
      <c r="W157" s="162"/>
      <c r="X157" s="162"/>
      <c r="Y157" s="162"/>
      <c r="Z157" s="162"/>
      <c r="AA157" s="162"/>
      <c r="AB157" s="162"/>
      <c r="AC157" s="162"/>
      <c r="AD157" s="162"/>
      <c r="AE157" s="162"/>
      <c r="AF157" s="162"/>
      <c r="AG157" s="162"/>
      <c r="AH157" s="162"/>
      <c r="AI157" s="162"/>
      <c r="AJ157" s="162"/>
      <c r="BM157" s="386"/>
    </row>
    <row r="158" spans="1:65" s="79" customFormat="1" x14ac:dyDescent="0.25">
      <c r="A158" s="372"/>
      <c r="B158" s="372"/>
      <c r="C158" s="372"/>
      <c r="Q158" s="162"/>
      <c r="R158" s="162"/>
      <c r="S158" s="162"/>
      <c r="T158" s="162"/>
      <c r="U158" s="162"/>
      <c r="V158" s="162"/>
      <c r="W158" s="162"/>
      <c r="X158" s="162"/>
      <c r="Y158" s="162"/>
      <c r="Z158" s="162"/>
      <c r="AA158" s="162"/>
      <c r="AB158" s="162"/>
      <c r="AC158" s="162"/>
      <c r="AD158" s="162"/>
      <c r="AE158" s="162"/>
      <c r="AF158" s="162"/>
      <c r="AG158" s="162"/>
      <c r="AH158" s="162"/>
      <c r="AI158" s="162"/>
      <c r="AJ158" s="162"/>
      <c r="BM158" s="386"/>
    </row>
    <row r="159" spans="1:65" s="79" customFormat="1" x14ac:dyDescent="0.25">
      <c r="A159" s="372"/>
      <c r="B159" s="372"/>
      <c r="C159" s="372"/>
      <c r="Q159" s="162"/>
      <c r="R159" s="162"/>
      <c r="S159" s="162"/>
      <c r="T159" s="162"/>
      <c r="U159" s="162"/>
      <c r="V159" s="162"/>
      <c r="W159" s="162"/>
      <c r="X159" s="162"/>
      <c r="Y159" s="162"/>
      <c r="Z159" s="162"/>
      <c r="AA159" s="162"/>
      <c r="AB159" s="162"/>
      <c r="AC159" s="162"/>
      <c r="AD159" s="162"/>
      <c r="AE159" s="162"/>
      <c r="AF159" s="162"/>
      <c r="AG159" s="162"/>
      <c r="AH159" s="162"/>
      <c r="AI159" s="162"/>
      <c r="AJ159" s="162"/>
      <c r="BM159" s="386"/>
    </row>
    <row r="160" spans="1:65" s="79" customFormat="1" x14ac:dyDescent="0.25">
      <c r="A160" s="372"/>
      <c r="B160" s="372"/>
      <c r="C160" s="372"/>
      <c r="Q160" s="162"/>
      <c r="R160" s="162"/>
      <c r="S160" s="162"/>
      <c r="T160" s="162"/>
      <c r="U160" s="162"/>
      <c r="V160" s="162"/>
      <c r="W160" s="162"/>
      <c r="X160" s="162"/>
      <c r="Y160" s="162"/>
      <c r="Z160" s="162"/>
      <c r="AA160" s="162"/>
      <c r="AB160" s="162"/>
      <c r="AC160" s="162"/>
      <c r="AD160" s="162"/>
      <c r="AE160" s="162"/>
      <c r="AF160" s="162"/>
      <c r="AG160" s="162"/>
      <c r="AH160" s="162"/>
      <c r="AI160" s="162"/>
      <c r="AJ160" s="162"/>
      <c r="BM160" s="386"/>
    </row>
    <row r="161" spans="1:65" s="79" customFormat="1" x14ac:dyDescent="0.25">
      <c r="A161" s="372"/>
      <c r="B161" s="372"/>
      <c r="C161" s="372"/>
      <c r="Q161" s="162"/>
      <c r="R161" s="162"/>
      <c r="S161" s="162"/>
      <c r="T161" s="162"/>
      <c r="U161" s="162"/>
      <c r="V161" s="162"/>
      <c r="W161" s="162"/>
      <c r="X161" s="162"/>
      <c r="Y161" s="162"/>
      <c r="Z161" s="162"/>
      <c r="AA161" s="162"/>
      <c r="AB161" s="162"/>
      <c r="AC161" s="162"/>
      <c r="AD161" s="162"/>
      <c r="AE161" s="162"/>
      <c r="AF161" s="162"/>
      <c r="AG161" s="162"/>
      <c r="AH161" s="162"/>
      <c r="AI161" s="162"/>
      <c r="AJ161" s="162"/>
      <c r="BM161" s="386"/>
    </row>
    <row r="162" spans="1:65" s="79" customFormat="1" x14ac:dyDescent="0.25">
      <c r="A162" s="372"/>
      <c r="B162" s="372"/>
      <c r="C162" s="37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  <c r="AA162" s="162"/>
      <c r="AB162" s="162"/>
      <c r="AC162" s="162"/>
      <c r="AD162" s="162"/>
      <c r="AE162" s="162"/>
      <c r="AF162" s="162"/>
      <c r="AG162" s="162"/>
      <c r="AH162" s="162"/>
      <c r="AI162" s="162"/>
      <c r="AJ162" s="162"/>
      <c r="BM162" s="386"/>
    </row>
    <row r="163" spans="1:65" s="79" customFormat="1" x14ac:dyDescent="0.25">
      <c r="A163" s="372"/>
      <c r="B163" s="372"/>
      <c r="C163" s="372"/>
      <c r="Q163" s="162"/>
      <c r="R163" s="162"/>
      <c r="S163" s="162"/>
      <c r="T163" s="162"/>
      <c r="U163" s="162"/>
      <c r="V163" s="162"/>
      <c r="W163" s="162"/>
      <c r="X163" s="162"/>
      <c r="Y163" s="162"/>
      <c r="Z163" s="162"/>
      <c r="AA163" s="162"/>
      <c r="AB163" s="162"/>
      <c r="AC163" s="162"/>
      <c r="AD163" s="162"/>
      <c r="AE163" s="162"/>
      <c r="AF163" s="162"/>
      <c r="AG163" s="162"/>
      <c r="AH163" s="162"/>
      <c r="AI163" s="162"/>
      <c r="AJ163" s="162"/>
      <c r="BM163" s="386"/>
    </row>
    <row r="164" spans="1:65" s="79" customFormat="1" x14ac:dyDescent="0.25">
      <c r="A164" s="372"/>
      <c r="B164" s="372"/>
      <c r="C164" s="372"/>
      <c r="Q164" s="162"/>
      <c r="R164" s="162"/>
      <c r="S164" s="162"/>
      <c r="T164" s="162"/>
      <c r="U164" s="162"/>
      <c r="V164" s="162"/>
      <c r="W164" s="162"/>
      <c r="X164" s="162"/>
      <c r="Y164" s="162"/>
      <c r="Z164" s="162"/>
      <c r="AA164" s="162"/>
      <c r="AB164" s="162"/>
      <c r="AC164" s="162"/>
      <c r="AD164" s="162"/>
      <c r="AE164" s="162"/>
      <c r="AF164" s="162"/>
      <c r="AG164" s="162"/>
      <c r="AH164" s="162"/>
      <c r="AI164" s="162"/>
      <c r="AJ164" s="162"/>
      <c r="BM164" s="386"/>
    </row>
    <row r="165" spans="1:65" s="79" customFormat="1" x14ac:dyDescent="0.25">
      <c r="A165" s="372"/>
      <c r="B165" s="372"/>
      <c r="C165" s="372"/>
      <c r="Q165" s="162"/>
      <c r="R165" s="162"/>
      <c r="S165" s="162"/>
      <c r="T165" s="162"/>
      <c r="U165" s="162"/>
      <c r="V165" s="162"/>
      <c r="W165" s="162"/>
      <c r="X165" s="162"/>
      <c r="Y165" s="162"/>
      <c r="Z165" s="162"/>
      <c r="AA165" s="162"/>
      <c r="AB165" s="162"/>
      <c r="AC165" s="162"/>
      <c r="AD165" s="162"/>
      <c r="AE165" s="162"/>
      <c r="AF165" s="162"/>
      <c r="AG165" s="162"/>
      <c r="AH165" s="162"/>
      <c r="AI165" s="162"/>
      <c r="AJ165" s="162"/>
      <c r="BM165" s="386"/>
    </row>
    <row r="166" spans="1:65" s="79" customFormat="1" x14ac:dyDescent="0.25">
      <c r="A166" s="372"/>
      <c r="B166" s="372"/>
      <c r="C166" s="372"/>
      <c r="Q166" s="162"/>
      <c r="R166" s="162"/>
      <c r="S166" s="162"/>
      <c r="T166" s="162"/>
      <c r="U166" s="162"/>
      <c r="V166" s="162"/>
      <c r="W166" s="162"/>
      <c r="X166" s="162"/>
      <c r="Y166" s="162"/>
      <c r="Z166" s="162"/>
      <c r="AA166" s="162"/>
      <c r="AB166" s="162"/>
      <c r="AC166" s="162"/>
      <c r="AD166" s="162"/>
      <c r="AE166" s="162"/>
      <c r="AF166" s="162"/>
      <c r="AG166" s="162"/>
      <c r="AH166" s="162"/>
      <c r="AI166" s="162"/>
      <c r="AJ166" s="162"/>
      <c r="BM166" s="386"/>
    </row>
    <row r="167" spans="1:65" s="79" customFormat="1" x14ac:dyDescent="0.25">
      <c r="A167" s="372"/>
      <c r="B167" s="372"/>
      <c r="C167" s="372"/>
      <c r="Q167" s="162"/>
      <c r="R167" s="162"/>
      <c r="S167" s="162"/>
      <c r="T167" s="162"/>
      <c r="U167" s="162"/>
      <c r="V167" s="162"/>
      <c r="W167" s="162"/>
      <c r="X167" s="162"/>
      <c r="Y167" s="162"/>
      <c r="Z167" s="162"/>
      <c r="AA167" s="162"/>
      <c r="AB167" s="162"/>
      <c r="AC167" s="162"/>
      <c r="AD167" s="162"/>
      <c r="AE167" s="162"/>
      <c r="AF167" s="162"/>
      <c r="AG167" s="162"/>
      <c r="AH167" s="162"/>
      <c r="AI167" s="162"/>
      <c r="AJ167" s="162"/>
      <c r="BM167" s="386"/>
    </row>
    <row r="168" spans="1:65" s="79" customFormat="1" x14ac:dyDescent="0.25">
      <c r="A168" s="372"/>
      <c r="B168" s="372"/>
      <c r="C168" s="372"/>
      <c r="Q168" s="162"/>
      <c r="R168" s="162"/>
      <c r="S168" s="162"/>
      <c r="T168" s="162"/>
      <c r="U168" s="162"/>
      <c r="V168" s="162"/>
      <c r="W168" s="162"/>
      <c r="X168" s="162"/>
      <c r="Y168" s="162"/>
      <c r="Z168" s="162"/>
      <c r="AA168" s="162"/>
      <c r="AB168" s="162"/>
      <c r="AC168" s="162"/>
      <c r="AD168" s="162"/>
      <c r="AE168" s="162"/>
      <c r="AF168" s="162"/>
      <c r="AG168" s="162"/>
      <c r="AH168" s="162"/>
      <c r="AI168" s="162"/>
      <c r="AJ168" s="162"/>
      <c r="BM168" s="386"/>
    </row>
    <row r="169" spans="1:65" s="79" customFormat="1" x14ac:dyDescent="0.25">
      <c r="A169" s="372"/>
      <c r="B169" s="372"/>
      <c r="C169" s="372"/>
      <c r="Q169" s="162"/>
      <c r="R169" s="162"/>
      <c r="S169" s="162"/>
      <c r="T169" s="162"/>
      <c r="U169" s="162"/>
      <c r="V169" s="162"/>
      <c r="W169" s="162"/>
      <c r="X169" s="162"/>
      <c r="Y169" s="162"/>
      <c r="Z169" s="162"/>
      <c r="AA169" s="162"/>
      <c r="AB169" s="162"/>
      <c r="AC169" s="162"/>
      <c r="AD169" s="162"/>
      <c r="AE169" s="162"/>
      <c r="AF169" s="162"/>
      <c r="AG169" s="162"/>
      <c r="AH169" s="162"/>
      <c r="AI169" s="162"/>
      <c r="AJ169" s="162"/>
      <c r="BM169" s="386"/>
    </row>
    <row r="170" spans="1:65" s="79" customFormat="1" x14ac:dyDescent="0.25">
      <c r="A170" s="372"/>
      <c r="B170" s="372"/>
      <c r="C170" s="372"/>
      <c r="Q170" s="162"/>
      <c r="R170" s="162"/>
      <c r="S170" s="162"/>
      <c r="T170" s="162"/>
      <c r="U170" s="162"/>
      <c r="V170" s="162"/>
      <c r="W170" s="162"/>
      <c r="X170" s="162"/>
      <c r="Y170" s="162"/>
      <c r="Z170" s="162"/>
      <c r="AA170" s="162"/>
      <c r="AB170" s="162"/>
      <c r="AC170" s="162"/>
      <c r="AD170" s="162"/>
      <c r="AE170" s="162"/>
      <c r="AF170" s="162"/>
      <c r="AG170" s="162"/>
      <c r="AH170" s="162"/>
      <c r="AI170" s="162"/>
      <c r="AJ170" s="162"/>
      <c r="BM170" s="386"/>
    </row>
    <row r="171" spans="1:65" s="79" customFormat="1" x14ac:dyDescent="0.25">
      <c r="A171" s="372"/>
      <c r="B171" s="372"/>
      <c r="C171" s="372"/>
      <c r="Q171" s="162"/>
      <c r="R171" s="162"/>
      <c r="S171" s="162"/>
      <c r="T171" s="162"/>
      <c r="U171" s="162"/>
      <c r="V171" s="162"/>
      <c r="W171" s="162"/>
      <c r="X171" s="162"/>
      <c r="Y171" s="162"/>
      <c r="Z171" s="162"/>
      <c r="AA171" s="162"/>
      <c r="AB171" s="162"/>
      <c r="AC171" s="162"/>
      <c r="AD171" s="162"/>
      <c r="AE171" s="162"/>
      <c r="AF171" s="162"/>
      <c r="AG171" s="162"/>
      <c r="AH171" s="162"/>
      <c r="AI171" s="162"/>
      <c r="AJ171" s="162"/>
      <c r="BM171" s="386"/>
    </row>
    <row r="172" spans="1:65" s="79" customFormat="1" x14ac:dyDescent="0.25">
      <c r="A172" s="372"/>
      <c r="B172" s="372"/>
      <c r="C172" s="37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  <c r="AA172" s="162"/>
      <c r="AB172" s="162"/>
      <c r="AC172" s="162"/>
      <c r="AD172" s="162"/>
      <c r="AE172" s="162"/>
      <c r="AF172" s="162"/>
      <c r="AG172" s="162"/>
      <c r="AH172" s="162"/>
      <c r="AI172" s="162"/>
      <c r="AJ172" s="162"/>
      <c r="BM172" s="386"/>
    </row>
    <row r="173" spans="1:65" s="79" customFormat="1" x14ac:dyDescent="0.25">
      <c r="A173" s="372"/>
      <c r="B173" s="372"/>
      <c r="C173" s="372"/>
      <c r="Q173" s="162"/>
      <c r="R173" s="162"/>
      <c r="S173" s="162"/>
      <c r="T173" s="162"/>
      <c r="U173" s="162"/>
      <c r="V173" s="162"/>
      <c r="W173" s="162"/>
      <c r="X173" s="162"/>
      <c r="Y173" s="162"/>
      <c r="Z173" s="162"/>
      <c r="AA173" s="162"/>
      <c r="AB173" s="162"/>
      <c r="AC173" s="162"/>
      <c r="AD173" s="162"/>
      <c r="AE173" s="162"/>
      <c r="AF173" s="162"/>
      <c r="AG173" s="162"/>
      <c r="AH173" s="162"/>
      <c r="AI173" s="162"/>
      <c r="AJ173" s="162"/>
      <c r="BM173" s="386"/>
    </row>
    <row r="174" spans="1:65" s="79" customFormat="1" x14ac:dyDescent="0.25">
      <c r="A174" s="372"/>
      <c r="B174" s="372"/>
      <c r="C174" s="37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BM174" s="386"/>
    </row>
    <row r="175" spans="1:65" s="79" customFormat="1" x14ac:dyDescent="0.25">
      <c r="A175" s="372"/>
      <c r="B175" s="372"/>
      <c r="C175" s="37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62"/>
      <c r="AE175" s="162"/>
      <c r="AF175" s="162"/>
      <c r="AG175" s="162"/>
      <c r="AH175" s="162"/>
      <c r="AI175" s="162"/>
      <c r="AJ175" s="162"/>
      <c r="BM175" s="386"/>
    </row>
    <row r="176" spans="1:65" s="79" customFormat="1" x14ac:dyDescent="0.25">
      <c r="A176" s="372"/>
      <c r="B176" s="372"/>
      <c r="C176" s="372"/>
      <c r="Q176" s="162"/>
      <c r="R176" s="162"/>
      <c r="S176" s="162"/>
      <c r="T176" s="162"/>
      <c r="U176" s="162"/>
      <c r="V176" s="162"/>
      <c r="W176" s="162"/>
      <c r="X176" s="162"/>
      <c r="Y176" s="162"/>
      <c r="Z176" s="162"/>
      <c r="AA176" s="162"/>
      <c r="AB176" s="162"/>
      <c r="AC176" s="162"/>
      <c r="AD176" s="162"/>
      <c r="AE176" s="162"/>
      <c r="AF176" s="162"/>
      <c r="AG176" s="162"/>
      <c r="AH176" s="162"/>
      <c r="AI176" s="162"/>
      <c r="AJ176" s="162"/>
      <c r="BM176" s="386"/>
    </row>
    <row r="177" spans="1:65" s="79" customFormat="1" x14ac:dyDescent="0.25">
      <c r="A177" s="372"/>
      <c r="B177" s="372"/>
      <c r="C177" s="372"/>
      <c r="Q177" s="162"/>
      <c r="R177" s="162"/>
      <c r="S177" s="162"/>
      <c r="T177" s="162"/>
      <c r="U177" s="162"/>
      <c r="V177" s="162"/>
      <c r="W177" s="162"/>
      <c r="X177" s="162"/>
      <c r="Y177" s="162"/>
      <c r="Z177" s="162"/>
      <c r="AA177" s="162"/>
      <c r="AB177" s="162"/>
      <c r="AC177" s="162"/>
      <c r="AD177" s="162"/>
      <c r="AE177" s="162"/>
      <c r="AF177" s="162"/>
      <c r="AG177" s="162"/>
      <c r="AH177" s="162"/>
      <c r="AI177" s="162"/>
      <c r="AJ177" s="162"/>
      <c r="BM177" s="386"/>
    </row>
    <row r="178" spans="1:65" s="79" customFormat="1" x14ac:dyDescent="0.25">
      <c r="A178" s="372"/>
      <c r="B178" s="372"/>
      <c r="C178" s="372"/>
      <c r="Q178" s="162"/>
      <c r="R178" s="162"/>
      <c r="S178" s="162"/>
      <c r="T178" s="162"/>
      <c r="U178" s="162"/>
      <c r="V178" s="162"/>
      <c r="W178" s="162"/>
      <c r="X178" s="162"/>
      <c r="Y178" s="162"/>
      <c r="Z178" s="162"/>
      <c r="AA178" s="162"/>
      <c r="AB178" s="162"/>
      <c r="AC178" s="162"/>
      <c r="AD178" s="162"/>
      <c r="AE178" s="162"/>
      <c r="AF178" s="162"/>
      <c r="AG178" s="162"/>
      <c r="AH178" s="162"/>
      <c r="AI178" s="162"/>
      <c r="AJ178" s="162"/>
      <c r="BM178" s="386"/>
    </row>
    <row r="179" spans="1:65" s="79" customFormat="1" x14ac:dyDescent="0.25">
      <c r="A179" s="372"/>
      <c r="B179" s="372"/>
      <c r="C179" s="372"/>
      <c r="Q179" s="162"/>
      <c r="R179" s="162"/>
      <c r="S179" s="162"/>
      <c r="T179" s="162"/>
      <c r="U179" s="162"/>
      <c r="V179" s="162"/>
      <c r="W179" s="162"/>
      <c r="X179" s="162"/>
      <c r="Y179" s="162"/>
      <c r="Z179" s="162"/>
      <c r="AA179" s="162"/>
      <c r="AB179" s="162"/>
      <c r="AC179" s="162"/>
      <c r="AD179" s="162"/>
      <c r="AE179" s="162"/>
      <c r="AF179" s="162"/>
      <c r="AG179" s="162"/>
      <c r="AH179" s="162"/>
      <c r="AI179" s="162"/>
      <c r="AJ179" s="162"/>
      <c r="BM179" s="386"/>
    </row>
    <row r="180" spans="1:65" s="79" customFormat="1" x14ac:dyDescent="0.25">
      <c r="A180" s="372"/>
      <c r="B180" s="372"/>
      <c r="C180" s="372"/>
      <c r="BM180" s="386"/>
    </row>
    <row r="181" spans="1:65" s="79" customFormat="1" x14ac:dyDescent="0.25">
      <c r="A181" s="372"/>
      <c r="B181" s="372"/>
      <c r="C181" s="372"/>
      <c r="BM181" s="386"/>
    </row>
    <row r="182" spans="1:65" s="79" customFormat="1" x14ac:dyDescent="0.25">
      <c r="A182" s="372"/>
      <c r="B182" s="372"/>
      <c r="C182" s="372"/>
      <c r="BM182" s="386"/>
    </row>
    <row r="183" spans="1:65" s="79" customFormat="1" x14ac:dyDescent="0.25">
      <c r="A183" s="372"/>
      <c r="B183" s="372"/>
      <c r="C183" s="372"/>
      <c r="BM183" s="386"/>
    </row>
    <row r="184" spans="1:65" s="79" customFormat="1" x14ac:dyDescent="0.25">
      <c r="A184" s="372"/>
      <c r="B184" s="372"/>
      <c r="C184" s="372"/>
      <c r="BM184" s="386"/>
    </row>
    <row r="185" spans="1:65" s="79" customFormat="1" x14ac:dyDescent="0.25">
      <c r="A185" s="372"/>
      <c r="B185" s="372"/>
      <c r="C185" s="372"/>
      <c r="BM185" s="386"/>
    </row>
    <row r="186" spans="1:65" s="79" customFormat="1" x14ac:dyDescent="0.25">
      <c r="A186" s="372"/>
      <c r="B186" s="372"/>
      <c r="C186" s="372"/>
      <c r="BM186" s="386"/>
    </row>
    <row r="187" spans="1:65" s="79" customFormat="1" x14ac:dyDescent="0.25">
      <c r="A187" s="372"/>
      <c r="B187" s="372"/>
      <c r="C187" s="372"/>
      <c r="BM187" s="386"/>
    </row>
    <row r="188" spans="1:65" s="79" customFormat="1" x14ac:dyDescent="0.25">
      <c r="A188" s="372"/>
      <c r="B188" s="372"/>
      <c r="C188" s="372"/>
      <c r="BM188" s="386"/>
    </row>
    <row r="189" spans="1:65" s="79" customFormat="1" x14ac:dyDescent="0.25">
      <c r="A189" s="372"/>
      <c r="B189" s="372"/>
      <c r="C189" s="372"/>
      <c r="BM189" s="386"/>
    </row>
    <row r="190" spans="1:65" s="79" customFormat="1" x14ac:dyDescent="0.25">
      <c r="A190" s="372"/>
      <c r="B190" s="372"/>
      <c r="C190" s="372"/>
      <c r="BM190" s="386"/>
    </row>
    <row r="191" spans="1:65" s="79" customFormat="1" x14ac:dyDescent="0.25">
      <c r="A191" s="372"/>
      <c r="B191" s="372"/>
      <c r="C191" s="372"/>
      <c r="BM191" s="386"/>
    </row>
    <row r="192" spans="1:65" s="79" customFormat="1" x14ac:dyDescent="0.25">
      <c r="A192" s="372"/>
      <c r="B192" s="372"/>
      <c r="C192" s="372"/>
      <c r="BM192" s="386"/>
    </row>
    <row r="193" spans="1:65" s="79" customFormat="1" x14ac:dyDescent="0.25">
      <c r="A193" s="372"/>
      <c r="B193" s="372"/>
      <c r="C193" s="372"/>
      <c r="BM193" s="386"/>
    </row>
    <row r="194" spans="1:65" s="79" customFormat="1" x14ac:dyDescent="0.25">
      <c r="A194" s="372"/>
      <c r="B194" s="372"/>
      <c r="C194" s="372"/>
      <c r="BM194" s="386"/>
    </row>
    <row r="195" spans="1:65" s="79" customFormat="1" x14ac:dyDescent="0.25">
      <c r="A195" s="372"/>
      <c r="B195" s="372"/>
      <c r="C195" s="372"/>
      <c r="BM195" s="386"/>
    </row>
    <row r="196" spans="1:65" s="79" customFormat="1" x14ac:dyDescent="0.25">
      <c r="A196" s="372"/>
      <c r="B196" s="372"/>
      <c r="C196" s="372"/>
      <c r="BM196" s="386"/>
    </row>
    <row r="197" spans="1:65" s="79" customFormat="1" x14ac:dyDescent="0.25">
      <c r="A197" s="372"/>
      <c r="B197" s="372"/>
      <c r="C197" s="372"/>
      <c r="BM197" s="386"/>
    </row>
    <row r="198" spans="1:65" s="79" customFormat="1" x14ac:dyDescent="0.25">
      <c r="A198" s="372"/>
      <c r="B198" s="372"/>
      <c r="C198" s="372"/>
      <c r="BM198" s="386"/>
    </row>
    <row r="199" spans="1:65" s="79" customFormat="1" x14ac:dyDescent="0.25">
      <c r="A199" s="372"/>
      <c r="B199" s="372"/>
      <c r="C199" s="372"/>
      <c r="BM199" s="386"/>
    </row>
    <row r="200" spans="1:65" s="79" customFormat="1" x14ac:dyDescent="0.25">
      <c r="A200" s="372"/>
      <c r="B200" s="372"/>
      <c r="C200" s="372"/>
      <c r="BM200" s="386"/>
    </row>
    <row r="201" spans="1:65" s="79" customFormat="1" x14ac:dyDescent="0.25">
      <c r="A201" s="372"/>
      <c r="B201" s="372"/>
      <c r="C201" s="372"/>
      <c r="BM201" s="386"/>
    </row>
    <row r="202" spans="1:65" s="79" customFormat="1" x14ac:dyDescent="0.25">
      <c r="A202" s="372"/>
      <c r="B202" s="372"/>
      <c r="C202" s="372"/>
      <c r="BM202" s="386"/>
    </row>
    <row r="203" spans="1:65" s="79" customFormat="1" x14ac:dyDescent="0.25">
      <c r="A203" s="372"/>
      <c r="B203" s="372"/>
      <c r="C203" s="372"/>
      <c r="BM203" s="386"/>
    </row>
    <row r="204" spans="1:65" s="79" customFormat="1" x14ac:dyDescent="0.25">
      <c r="A204" s="372"/>
      <c r="B204" s="372"/>
      <c r="C204" s="372"/>
      <c r="BM204" s="386"/>
    </row>
    <row r="205" spans="1:65" s="79" customFormat="1" x14ac:dyDescent="0.25">
      <c r="A205" s="372"/>
      <c r="B205" s="372"/>
      <c r="C205" s="372"/>
      <c r="BM205" s="386"/>
    </row>
    <row r="206" spans="1:65" s="79" customFormat="1" x14ac:dyDescent="0.25">
      <c r="A206" s="372"/>
      <c r="B206" s="372"/>
      <c r="C206" s="372"/>
      <c r="BM206" s="386"/>
    </row>
    <row r="207" spans="1:65" s="79" customFormat="1" x14ac:dyDescent="0.25">
      <c r="A207" s="372"/>
      <c r="B207" s="372"/>
      <c r="C207" s="372"/>
      <c r="BM207" s="386"/>
    </row>
    <row r="208" spans="1:65" s="79" customFormat="1" x14ac:dyDescent="0.25">
      <c r="A208" s="372"/>
      <c r="B208" s="372"/>
      <c r="C208" s="372"/>
      <c r="BM208" s="386"/>
    </row>
    <row r="209" spans="1:65" s="79" customFormat="1" x14ac:dyDescent="0.25">
      <c r="A209" s="372"/>
      <c r="B209" s="372"/>
      <c r="C209" s="372"/>
      <c r="BM209" s="386"/>
    </row>
    <row r="210" spans="1:65" s="79" customFormat="1" x14ac:dyDescent="0.25">
      <c r="A210" s="372"/>
      <c r="B210" s="372"/>
      <c r="C210" s="372"/>
      <c r="BM210" s="386"/>
    </row>
    <row r="211" spans="1:65" s="79" customFormat="1" x14ac:dyDescent="0.25">
      <c r="A211" s="372"/>
      <c r="B211" s="372"/>
      <c r="C211" s="372"/>
      <c r="BM211" s="386"/>
    </row>
    <row r="212" spans="1:65" s="79" customFormat="1" x14ac:dyDescent="0.25">
      <c r="A212" s="372"/>
      <c r="B212" s="372"/>
      <c r="C212" s="372"/>
      <c r="BM212" s="386"/>
    </row>
    <row r="213" spans="1:65" s="79" customFormat="1" x14ac:dyDescent="0.25">
      <c r="A213" s="372"/>
      <c r="B213" s="372"/>
      <c r="C213" s="372"/>
      <c r="BM213" s="386"/>
    </row>
    <row r="214" spans="1:65" s="79" customFormat="1" x14ac:dyDescent="0.25">
      <c r="A214" s="372"/>
      <c r="B214" s="372"/>
      <c r="C214" s="372"/>
      <c r="BM214" s="386"/>
    </row>
    <row r="215" spans="1:65" s="79" customFormat="1" x14ac:dyDescent="0.25">
      <c r="A215" s="372"/>
      <c r="B215" s="372"/>
      <c r="C215" s="372"/>
      <c r="BM215" s="386"/>
    </row>
    <row r="216" spans="1:65" s="79" customFormat="1" x14ac:dyDescent="0.25">
      <c r="A216" s="372"/>
      <c r="B216" s="372"/>
      <c r="C216" s="372"/>
      <c r="BM216" s="386"/>
    </row>
    <row r="217" spans="1:65" s="79" customFormat="1" x14ac:dyDescent="0.25">
      <c r="A217" s="372"/>
      <c r="B217" s="372"/>
      <c r="C217" s="372"/>
      <c r="BM217" s="386"/>
    </row>
    <row r="218" spans="1:65" s="79" customFormat="1" x14ac:dyDescent="0.25">
      <c r="A218" s="372"/>
      <c r="B218" s="372"/>
      <c r="C218" s="372"/>
      <c r="BM218" s="386"/>
    </row>
    <row r="219" spans="1:65" s="79" customFormat="1" x14ac:dyDescent="0.25">
      <c r="A219" s="372"/>
      <c r="B219" s="372"/>
      <c r="C219" s="372"/>
      <c r="BM219" s="386"/>
    </row>
    <row r="220" spans="1:65" s="79" customFormat="1" x14ac:dyDescent="0.25">
      <c r="A220" s="372"/>
      <c r="B220" s="372"/>
      <c r="C220" s="372"/>
      <c r="BM220" s="386"/>
    </row>
    <row r="221" spans="1:65" s="79" customFormat="1" x14ac:dyDescent="0.25">
      <c r="A221" s="372"/>
      <c r="B221" s="372"/>
      <c r="C221" s="372"/>
      <c r="BM221" s="386"/>
    </row>
    <row r="222" spans="1:65" s="79" customFormat="1" x14ac:dyDescent="0.25">
      <c r="A222" s="372"/>
      <c r="B222" s="372"/>
      <c r="C222" s="372"/>
      <c r="BM222" s="386"/>
    </row>
    <row r="223" spans="1:65" s="79" customFormat="1" x14ac:dyDescent="0.25">
      <c r="A223" s="372"/>
      <c r="B223" s="372"/>
      <c r="C223" s="372"/>
      <c r="BM223" s="386"/>
    </row>
    <row r="224" spans="1:65" s="79" customFormat="1" x14ac:dyDescent="0.25">
      <c r="A224" s="372"/>
      <c r="B224" s="372"/>
      <c r="C224" s="372"/>
      <c r="BM224" s="386"/>
    </row>
    <row r="225" spans="1:65" s="79" customFormat="1" x14ac:dyDescent="0.25">
      <c r="A225" s="372"/>
      <c r="B225" s="372"/>
      <c r="C225" s="372"/>
      <c r="BM225" s="386"/>
    </row>
    <row r="226" spans="1:65" s="79" customFormat="1" x14ac:dyDescent="0.25">
      <c r="A226" s="372"/>
      <c r="B226" s="372"/>
      <c r="C226" s="372"/>
      <c r="BM226" s="386"/>
    </row>
    <row r="227" spans="1:65" s="79" customFormat="1" x14ac:dyDescent="0.25">
      <c r="BM227" s="386"/>
    </row>
    <row r="228" spans="1:65" s="79" customFormat="1" x14ac:dyDescent="0.25">
      <c r="BM228" s="386"/>
    </row>
    <row r="229" spans="1:65" s="79" customFormat="1" x14ac:dyDescent="0.25">
      <c r="BM229" s="386"/>
    </row>
    <row r="230" spans="1:65" s="79" customFormat="1" x14ac:dyDescent="0.25">
      <c r="BM230" s="386"/>
    </row>
    <row r="231" spans="1:65" s="79" customFormat="1" x14ac:dyDescent="0.25">
      <c r="BM231" s="386"/>
    </row>
    <row r="232" spans="1:65" s="79" customFormat="1" x14ac:dyDescent="0.25">
      <c r="BM232" s="386"/>
    </row>
    <row r="233" spans="1:65" s="79" customFormat="1" x14ac:dyDescent="0.25">
      <c r="BM233" s="386"/>
    </row>
    <row r="234" spans="1:65" s="79" customFormat="1" x14ac:dyDescent="0.25">
      <c r="BM234" s="386"/>
    </row>
  </sheetData>
  <mergeCells count="69">
    <mergeCell ref="Q5:AJ5"/>
    <mergeCell ref="AK6:AT6"/>
    <mergeCell ref="A5:A10"/>
    <mergeCell ref="B5:B10"/>
    <mergeCell ref="D5:D10"/>
    <mergeCell ref="E5:E10"/>
    <mergeCell ref="F5:P5"/>
    <mergeCell ref="C6:C10"/>
    <mergeCell ref="F6:F10"/>
    <mergeCell ref="G6:G10"/>
    <mergeCell ref="H6:H10"/>
    <mergeCell ref="Q9:U9"/>
    <mergeCell ref="AK9:AO9"/>
    <mergeCell ref="AP9:AT9"/>
    <mergeCell ref="V9:Z9"/>
    <mergeCell ref="AA9:AE9"/>
    <mergeCell ref="AU6:BD6"/>
    <mergeCell ref="I7:I10"/>
    <mergeCell ref="J7:L9"/>
    <mergeCell ref="N7:N10"/>
    <mergeCell ref="P7:P10"/>
    <mergeCell ref="Q7:U7"/>
    <mergeCell ref="V7:Z7"/>
    <mergeCell ref="AA7:AE7"/>
    <mergeCell ref="AF7:AJ7"/>
    <mergeCell ref="AK7:AO7"/>
    <mergeCell ref="I6:L6"/>
    <mergeCell ref="M6:M10"/>
    <mergeCell ref="N6:P6"/>
    <mergeCell ref="Q6:Z6"/>
    <mergeCell ref="AA6:AJ6"/>
    <mergeCell ref="AF9:AJ9"/>
    <mergeCell ref="AP77:AT77"/>
    <mergeCell ref="AU9:AY9"/>
    <mergeCell ref="AZ9:BD9"/>
    <mergeCell ref="A74:B74"/>
    <mergeCell ref="O7:O10"/>
    <mergeCell ref="AU7:AY7"/>
    <mergeCell ref="AZ7:BD7"/>
    <mergeCell ref="Q8:U8"/>
    <mergeCell ref="V8:Z8"/>
    <mergeCell ref="AA8:AE8"/>
    <mergeCell ref="AF8:AJ8"/>
    <mergeCell ref="AK8:AO8"/>
    <mergeCell ref="AP8:AT8"/>
    <mergeCell ref="AU8:AY8"/>
    <mergeCell ref="AZ8:BD8"/>
    <mergeCell ref="AP7:AT7"/>
    <mergeCell ref="A79:B79"/>
    <mergeCell ref="A75:B75"/>
    <mergeCell ref="A76:B76"/>
    <mergeCell ref="A77:B77"/>
    <mergeCell ref="Q77:U77"/>
    <mergeCell ref="AU77:AY77"/>
    <mergeCell ref="AZ77:BD77"/>
    <mergeCell ref="I81:I89"/>
    <mergeCell ref="J81:P81"/>
    <mergeCell ref="J82:P82"/>
    <mergeCell ref="J83:P83"/>
    <mergeCell ref="J84:K84"/>
    <mergeCell ref="J85:K85"/>
    <mergeCell ref="J86:K86"/>
    <mergeCell ref="J87:K87"/>
    <mergeCell ref="J88:P88"/>
    <mergeCell ref="J89:P89"/>
    <mergeCell ref="V77:Z77"/>
    <mergeCell ref="AA77:AE77"/>
    <mergeCell ref="AF77:AJ77"/>
    <mergeCell ref="AK77:AO77"/>
  </mergeCells>
  <pageMargins left="0.31496062992125984" right="0.31496062992125984" top="0.74803149606299213" bottom="0.74803149606299213" header="0.31496062992125984" footer="0.31496062992125984"/>
  <pageSetup paperSize="9" scale="4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"/>
  <sheetViews>
    <sheetView workbookViewId="0"/>
  </sheetViews>
  <sheetFormatPr defaultRowHeight="15" x14ac:dyDescent="0.25"/>
  <cols>
    <col min="2" max="2" width="11.28515625" customWidth="1"/>
    <col min="3" max="3" width="34.5703125" customWidth="1"/>
    <col min="4" max="4" width="18.140625" customWidth="1"/>
    <col min="5" max="5" width="21.5703125" customWidth="1"/>
    <col min="6" max="6" width="22.28515625" customWidth="1"/>
    <col min="7" max="7" width="24.140625" customWidth="1"/>
    <col min="8" max="8" width="23.140625" customWidth="1"/>
    <col min="9" max="10" width="19.140625" customWidth="1"/>
  </cols>
  <sheetData>
    <row r="2" spans="2:10" ht="18.75" x14ac:dyDescent="0.3">
      <c r="C2" s="371" t="s">
        <v>213</v>
      </c>
    </row>
    <row r="3" spans="2:10" ht="15.75" thickBot="1" x14ac:dyDescent="0.3"/>
    <row r="4" spans="2:10" ht="19.5" thickBot="1" x14ac:dyDescent="0.3">
      <c r="B4" s="504" t="s">
        <v>214</v>
      </c>
      <c r="C4" s="504" t="s">
        <v>215</v>
      </c>
      <c r="D4" s="504" t="s">
        <v>79</v>
      </c>
      <c r="E4" s="506" t="s">
        <v>216</v>
      </c>
      <c r="F4" s="507"/>
      <c r="G4" s="504" t="s">
        <v>217</v>
      </c>
      <c r="H4" s="504" t="s">
        <v>96</v>
      </c>
      <c r="I4" s="504" t="s">
        <v>218</v>
      </c>
      <c r="J4" s="398" t="s">
        <v>219</v>
      </c>
    </row>
    <row r="5" spans="2:10" ht="38.25" thickBot="1" x14ac:dyDescent="0.3">
      <c r="B5" s="505"/>
      <c r="C5" s="505"/>
      <c r="D5" s="505"/>
      <c r="E5" s="399" t="s">
        <v>220</v>
      </c>
      <c r="F5" s="399" t="s">
        <v>221</v>
      </c>
      <c r="G5" s="505"/>
      <c r="H5" s="505"/>
      <c r="I5" s="505"/>
      <c r="J5" s="399" t="s">
        <v>222</v>
      </c>
    </row>
    <row r="6" spans="2:10" ht="16.5" thickBot="1" x14ac:dyDescent="0.3">
      <c r="B6" s="400">
        <v>1</v>
      </c>
      <c r="C6" s="401">
        <v>2</v>
      </c>
      <c r="D6" s="401">
        <v>3</v>
      </c>
      <c r="E6" s="401">
        <v>4</v>
      </c>
      <c r="F6" s="401">
        <v>5</v>
      </c>
      <c r="G6" s="402">
        <v>6</v>
      </c>
      <c r="H6" s="401">
        <v>7</v>
      </c>
      <c r="I6" s="401">
        <v>8</v>
      </c>
      <c r="J6" s="401">
        <v>9</v>
      </c>
    </row>
    <row r="7" spans="2:10" s="406" customFormat="1" ht="21" thickBot="1" x14ac:dyDescent="0.35">
      <c r="B7" s="403" t="s">
        <v>10</v>
      </c>
      <c r="C7" s="404" t="s">
        <v>232</v>
      </c>
      <c r="D7" s="405" t="s">
        <v>233</v>
      </c>
      <c r="E7" s="404" t="s">
        <v>223</v>
      </c>
      <c r="F7" s="404" t="s">
        <v>223</v>
      </c>
      <c r="G7" s="405" t="s">
        <v>224</v>
      </c>
      <c r="H7" s="404" t="s">
        <v>223</v>
      </c>
      <c r="I7" s="404" t="s">
        <v>225</v>
      </c>
      <c r="J7" s="404" t="s">
        <v>226</v>
      </c>
    </row>
    <row r="8" spans="2:10" s="406" customFormat="1" ht="21" thickBot="1" x14ac:dyDescent="0.35">
      <c r="B8" s="403" t="s">
        <v>11</v>
      </c>
      <c r="C8" s="404" t="s">
        <v>231</v>
      </c>
      <c r="D8" s="405" t="s">
        <v>234</v>
      </c>
      <c r="E8" s="405" t="s">
        <v>234</v>
      </c>
      <c r="F8" s="404" t="s">
        <v>223</v>
      </c>
      <c r="G8" s="405" t="s">
        <v>224</v>
      </c>
      <c r="H8" s="405" t="s">
        <v>233</v>
      </c>
      <c r="I8" s="405" t="s">
        <v>224</v>
      </c>
      <c r="J8" s="404" t="s">
        <v>228</v>
      </c>
    </row>
    <row r="9" spans="2:10" s="406" customFormat="1" ht="21" thickBot="1" x14ac:dyDescent="0.35">
      <c r="B9" s="407" t="s">
        <v>93</v>
      </c>
      <c r="C9" s="399" t="s">
        <v>236</v>
      </c>
      <c r="D9" s="399" t="s">
        <v>230</v>
      </c>
      <c r="E9" s="399" t="s">
        <v>234</v>
      </c>
      <c r="F9" s="399" t="s">
        <v>223</v>
      </c>
      <c r="G9" s="399" t="s">
        <v>227</v>
      </c>
      <c r="H9" s="408" t="s">
        <v>233</v>
      </c>
      <c r="I9" s="399" t="s">
        <v>235</v>
      </c>
      <c r="J9" s="399" t="s">
        <v>229</v>
      </c>
    </row>
  </sheetData>
  <mergeCells count="7">
    <mergeCell ref="I4:I5"/>
    <mergeCell ref="B4:B5"/>
    <mergeCell ref="C4:C5"/>
    <mergeCell ref="D4:D5"/>
    <mergeCell ref="E4:F4"/>
    <mergeCell ref="G4:G5"/>
    <mergeCell ref="H4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Титульный лист</vt:lpstr>
      <vt:lpstr>УП_2023</vt:lpstr>
      <vt:lpstr>Свод данных по бюджету времени</vt:lpstr>
      <vt:lpstr>УП_2023!Область_печати</vt:lpstr>
    </vt:vector>
  </TitlesOfParts>
  <Company>KOLLEDG Yeisky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2024-02-26T19:48:15Z</cp:lastPrinted>
  <dcterms:created xsi:type="dcterms:W3CDTF">2022-01-17T10:37:03Z</dcterms:created>
  <dcterms:modified xsi:type="dcterms:W3CDTF">2024-02-26T20:05:45Z</dcterms:modified>
</cp:coreProperties>
</file>